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walisonfga\Desktop\"/>
    </mc:Choice>
  </mc:AlternateContent>
  <bookViews>
    <workbookView xWindow="0" yWindow="0" windowWidth="28800" windowHeight="11235"/>
  </bookViews>
  <sheets>
    <sheet name="PLANILHA ORÇAMENTÁRIA COM BDI" sheetId="1" r:id="rId1"/>
  </sheets>
  <externalReferences>
    <externalReference r:id="rId2"/>
    <externalReference r:id="rId3"/>
  </externalReferences>
  <definedNames>
    <definedName name="_xlnm._FilterDatabase" localSheetId="0" hidden="1">'PLANILHA ORÇAMENTÁRIA COM BDI'!$A$104:$J$148</definedName>
    <definedName name="_Key1" hidden="1">#REF!</definedName>
    <definedName name="_Order1" hidden="1">255</definedName>
    <definedName name="_Order2" hidden="1">255</definedName>
    <definedName name="_Sort" hidden="1">#REF!</definedName>
    <definedName name="AAA" hidden="1">{#N/A,#N/A,FALSE,"SYSOC";#N/A,#N/A,FALSE,"RESU-GESTION";#N/A,#N/A,FALSE,"EVOL-MNA";#N/A,#N/A,FALSE,"VTAS-ANALI";#N/A,#N/A,FALSE,"ANALI-GSFIJOS";#N/A,#N/A,FALSE,"DETA-RUBROS";#N/A,#N/A,FALSE,"ANALI-CNF";#N/A,#N/A,FALSE,"BILAN";#N/A,#N/A,FALSE,"TAB_FIN";#N/A,#N/A,FALSE,"IND_ECO"}</definedName>
    <definedName name="_xlnm.Print_Area" localSheetId="0">'PLANILHA ORÇAMENTÁRIA COM BDI'!$B$1:$H$158</definedName>
    <definedName name="BBB" hidden="1">{#N/A,#N/A,FALSE,"SYSOC";#N/A,#N/A,FALSE,"RESU-GESTION";#N/A,#N/A,FALSE,"EVOL-MNA";#N/A,#N/A,FALSE,"VTAS-ANALI";#N/A,#N/A,FALSE,"ANALI-GSFIJOS";#N/A,#N/A,FALSE,"DETA-RUBROS";#N/A,#N/A,FALSE,"ANALI-CNF";#N/A,#N/A,FALSE,"BILAN";#N/A,#N/A,FALSE,"TAB_FIN";#N/A,#N/A,FALSE,"IND_ECO"}</definedName>
    <definedName name="bbbb" hidden="1">{#N/A,#N/A,FALSE,"SYSOC";#N/A,#N/A,FALSE,"RESU-GESTION";#N/A,#N/A,FALSE,"EVOL-MNA";#N/A,#N/A,FALSE,"VTAS-ANALI";#N/A,#N/A,FALSE,"ANALI-GSFIJOS";#N/A,#N/A,FALSE,"DETA-RUBROS";#N/A,#N/A,FALSE,"ANALI-CNF";#N/A,#N/A,FALSE,"BILAN";#N/A,#N/A,FALSE,"TAB_FIN";#N/A,#N/A,FALSE,"IND_ECO"}</definedName>
    <definedName name="BRANCO" hidden="1">{#N/A,#N/A,FALSE,"Gráficos";#N/A,#N/A,FALSE,"ResumoR$";#N/A,#N/A,FALSE,"ResumoUS$";#N/A,#N/A,FALSE,"Gráf2002";#N/A,#N/A,FALSE,"2002R$"}</definedName>
    <definedName name="CAPA_APRESENTAÇÃO" hidden="1">{#N/A,#N/A,FALSE,"22189";#N/A,#N/A,FALSE,"22188";#N/A,#N/A,FALSE,"22187";#N/A,#N/A,FALSE,"02184";#N/A,#N/A,FALSE,"02179";#N/A,#N/A,FALSE,"Resumo"}</definedName>
    <definedName name="ÇKJLKJLLKÇJÇLJKÇLKJ" hidden="1">{#N/A,#N/A,FALSE,"SYSOC";#N/A,#N/A,FALSE,"RESU-GESTION";#N/A,#N/A,FALSE,"EVOL-MNA";#N/A,#N/A,FALSE,"VTAS-ANALI";#N/A,#N/A,FALSE,"ANALI-GSFIJOS";#N/A,#N/A,FALSE,"DETA-RUBROS";#N/A,#N/A,FALSE,"ANALI-CNF";#N/A,#N/A,FALSE,"BILAN";#N/A,#N/A,FALSE,"TAB_FIN";#N/A,#N/A,FALSE,"IND_ECO"}</definedName>
    <definedName name="daio" hidden="1">{#N/A,#N/A,FALSE,"SYSOC";#N/A,#N/A,FALSE,"RESU-GESTION";#N/A,#N/A,FALSE,"EVOL-MNA";#N/A,#N/A,FALSE,"VTAS-ANALI";#N/A,#N/A,FALSE,"ANALI-GSFIJOS";#N/A,#N/A,FALSE,"DETA-RUBROS";#N/A,#N/A,FALSE,"ANALI-CNF";#N/A,#N/A,FALSE,"BILAN";#N/A,#N/A,FALSE,"TAB_FIN";#N/A,#N/A,FALSE,"IND_ECO"}</definedName>
    <definedName name="DASDA" hidden="1">{#N/A,#N/A,FALSE,"SYSOC";#N/A,#N/A,FALSE,"RESU-GESTION";#N/A,#N/A,FALSE,"EVOL-MNA";#N/A,#N/A,FALSE,"VTAS-ANALI";#N/A,#N/A,FALSE,"ANALI-GSFIJOS";#N/A,#N/A,FALSE,"DETA-RUBROS";#N/A,#N/A,FALSE,"ANALI-CNF";#N/A,#N/A,FALSE,"BILAN";#N/A,#N/A,FALSE,"TAB_FIN";#N/A,#N/A,FALSE,"IND_ECO"}</definedName>
    <definedName name="DASDAS" hidden="1">{#N/A,#N/A,FALSE,"SYSOC";#N/A,#N/A,FALSE,"RESU-GESTION";#N/A,#N/A,FALSE,"EVOL-MNA";#N/A,#N/A,FALSE,"VTAS-ANALI";#N/A,#N/A,FALSE,"ANALI-GSFIJOS";#N/A,#N/A,FALSE,"DETA-RUBROS";#N/A,#N/A,FALSE,"ANALI-CNF";#N/A,#N/A,FALSE,"BILAN";#N/A,#N/A,FALSE,"TAB_FIN";#N/A,#N/A,FALSE,"IND_ECO"}</definedName>
    <definedName name="EVOLUTION_DES_ROI" hidden="1">{#N/A,#N/A,FALSE,"SYSOC";#N/A,#N/A,FALSE,"RESU-GESTION";#N/A,#N/A,FALSE,"EVOL-MNA";#N/A,#N/A,FALSE,"VTAS-ANALI";#N/A,#N/A,FALSE,"ANALI-GSFIJOS";#N/A,#N/A,FALSE,"DETA-RUBROS";#N/A,#N/A,FALSE,"ANALI-CNF";#N/A,#N/A,FALSE,"BILAN";#N/A,#N/A,FALSE,"TAB_FIN";#N/A,#N/A,FALSE,"IND_ECO"}</definedName>
    <definedName name="Junho20032" hidden="1">{#N/A,#N/A,FALSE,"Gráficos";#N/A,#N/A,FALSE,"ResumoR$";#N/A,#N/A,FALSE,"ResumoUS$";#N/A,#N/A,FALSE,"Gráf2002";#N/A,#N/A,FALSE,"2002R$"}</definedName>
    <definedName name="P">{#N/A,#N/A,FALSE,"SYSOC";#N/A,#N/A,FALSE,"RESU-GESTION";#N/A,#N/A,FALSE,"EVOL-MNA";#N/A,#N/A,FALSE,"VTAS-ANALI";#N/A,#N/A,FALSE,"ANALI-GSFIJOS";#N/A,#N/A,FALSE,"DETA-RUBROS";#N/A,#N/A,FALSE,"ANALI-CNF";#N/A,#N/A,FALSE,"BILAN";#N/A,#N/A,FALSE,"TAB_FIN";#N/A,#N/A,FALSE,"IND_ECO"}</definedName>
    <definedName name="QuadroResumoTotal">"Grupo 326"</definedName>
    <definedName name="QuadroTotaisGamaProduto">"Grupo 350"</definedName>
    <definedName name="re" hidden="1">{#N/A,#N/A,FALSE,"22189";#N/A,#N/A,FALSE,"22188";#N/A,#N/A,FALSE,"22187";#N/A,#N/A,FALSE,"02184";#N/A,#N/A,FALSE,"02179";#N/A,#N/A,FALSE,"Resumo"}</definedName>
    <definedName name="RealizJanaMai2003Adri" hidden="1">{#N/A,#N/A,FALSE,"Gráficos";#N/A,#N/A,FALSE,"ResumoR$";#N/A,#N/A,FALSE,"ResumoUS$";#N/A,#N/A,FALSE,"Gráf2002";#N/A,#N/A,FALSE,"2002R$"}</definedName>
    <definedName name="SelecionaLinhasOcultas">'[2]BACKUP PLAN ORÇAMENTO'!#REF!,'[2]BACKUP PLAN ORÇAMENTO'!#REF!</definedName>
    <definedName name="SERV06">#REF!,#REF!</definedName>
    <definedName name="_xlnm.Print_Titles" localSheetId="0">'PLANILHA ORÇAMENTÁRIA COM BDI'!$1:$19</definedName>
    <definedName name="TotaisGamaProduto">"Grupo 350"</definedName>
    <definedName name="Toto" hidden="1">{#N/A,#N/A,FALSE,"SYSOC";#N/A,#N/A,FALSE,"RESU-GESTION";#N/A,#N/A,FALSE,"EVOL-MNA";#N/A,#N/A,FALSE,"VTAS-ANALI";#N/A,#N/A,FALSE,"ANALI-GSFIJOS";#N/A,#N/A,FALSE,"DETA-RUBROS";#N/A,#N/A,FALSE,"ANALI-CNF";#N/A,#N/A,FALSE,"BILAN";#N/A,#N/A,FALSE,"TAB_FIN";#N/A,#N/A,FALSE,"IND_ECO"}</definedName>
    <definedName name="wrn.relext." hidden="1">{#N/A,#N/A,TRUE,"Plan1"}</definedName>
    <definedName name="wrn.RelGerencial." hidden="1">{#N/A,#N/A,FALSE,"Gráficos";#N/A,#N/A,FALSE,"ResumoR$";#N/A,#N/A,FALSE,"ResumoUS$";#N/A,#N/A,FALSE,"Gráf2002";#N/A,#N/A,FALSE,"2002R$"}</definedName>
    <definedName name="wrn.SOCIEDAD." hidden="1">{#N/A,#N/A,FALSE,"SYSOC";#N/A,#N/A,FALSE,"RESU-GESTION";#N/A,#N/A,FALSE,"EVOL-MNA";#N/A,#N/A,FALSE,"VTAS-ANALI";#N/A,#N/A,FALSE,"ANALI-GSFIJOS";#N/A,#N/A,FALSE,"DETA-RUBROS";#N/A,#N/A,FALSE,"ANALI-CNF";#N/A,#N/A,FALSE,"BILAN";#N/A,#N/A,FALSE,"TAB_FIN";#N/A,#N/A,FALSE,"IND_ECO"}</definedName>
    <definedName name="wrn.Todas." hidden="1">{#N/A,#N/A,FALSE,"22189";#N/A,#N/A,FALSE,"22188";#N/A,#N/A,FALSE,"22187";#N/A,#N/A,FALSE,"02184";#N/A,#N/A,FALSE,"02179";#N/A,#N/A,FALSE,"Resumo"}</definedName>
    <definedName name="Z_17D182C7_E273_48BE_8911_06643D8B0D8E_.wvu.FilterData" localSheetId="0" hidden="1">'PLANILHA ORÇAMENTÁRIA COM BDI'!#REF!</definedName>
    <definedName name="Z_17D182C7_E273_48BE_8911_06643D8B0D8E_.wvu.PrintArea" localSheetId="0" hidden="1">'PLANILHA ORÇAMENTÁRIA COM BDI'!$B$1:$H$158</definedName>
    <definedName name="Z_17D182C7_E273_48BE_8911_06643D8B0D8E_.wvu.PrintTitles" localSheetId="0" hidden="1">'PLANILHA ORÇAMENTÁRIA COM BDI'!$1:$19</definedName>
    <definedName name="Z_17D182C7_E273_48BE_8911_06643D8B0D8E_.wvu.Rows" localSheetId="0" hidden="1">'PLANILHA ORÇAMENTÁRIA COM BDI'!$21:$25</definedName>
    <definedName name="Z_4DD38DD0_6958_4894_8D88_7E5EC130612B_.wvu.FilterData" localSheetId="0" hidden="1">'PLANILHA ORÇAMENTÁRIA COM BDI'!#REF!</definedName>
    <definedName name="Z_4DD38DD0_6958_4894_8D88_7E5EC130612B_.wvu.PrintArea" localSheetId="0" hidden="1">'PLANILHA ORÇAMENTÁRIA COM BDI'!$B$1:$H$158</definedName>
    <definedName name="Z_4DD38DD0_6958_4894_8D88_7E5EC130612B_.wvu.PrintTitles" localSheetId="0" hidden="1">'PLANILHA ORÇAMENTÁRIA COM BDI'!$1:$19</definedName>
    <definedName name="Z_4DD38DD0_6958_4894_8D88_7E5EC130612B_.wvu.Rows" localSheetId="0" hidden="1">'PLANILHA ORÇAMENTÁRIA COM BDI'!$21:$25</definedName>
    <definedName name="Z_DCFF6E20_A56B_4CD5_9415_0BB99EA1A986_.wvu.Cols" hidden="1">#REF!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2" i="1" l="1"/>
  <c r="B23" i="1" s="1"/>
  <c r="H21" i="1"/>
  <c r="B24" i="1" l="1"/>
  <c r="H23" i="1" l="1"/>
  <c r="H22" i="1"/>
  <c r="B25" i="1"/>
  <c r="H24" i="1" l="1"/>
  <c r="B29" i="1"/>
  <c r="B30" i="1" l="1"/>
  <c r="H25" i="1"/>
  <c r="H26" i="1" l="1"/>
  <c r="H29" i="1"/>
  <c r="B31" i="1"/>
  <c r="H30" i="1" l="1"/>
  <c r="B32" i="1"/>
  <c r="J26" i="1"/>
  <c r="B33" i="1" l="1"/>
  <c r="H31" i="1"/>
  <c r="B34" i="1" l="1"/>
  <c r="H32" i="1"/>
  <c r="B35" i="1" l="1"/>
  <c r="H33" i="1"/>
  <c r="H34" i="1" l="1"/>
  <c r="B36" i="1"/>
  <c r="H35" i="1" l="1"/>
  <c r="B37" i="1"/>
  <c r="H36" i="1" l="1"/>
  <c r="B38" i="1"/>
  <c r="B39" i="1" l="1"/>
  <c r="H37" i="1"/>
  <c r="H38" i="1" l="1"/>
  <c r="B40" i="1"/>
  <c r="H39" i="1" l="1"/>
  <c r="B42" i="1"/>
  <c r="B43" i="1" l="1"/>
  <c r="H40" i="1"/>
  <c r="H42" i="1" l="1"/>
  <c r="B44" i="1"/>
  <c r="H43" i="1" l="1"/>
  <c r="B46" i="1"/>
  <c r="H44" i="1" l="1"/>
  <c r="B47" i="1"/>
  <c r="H46" i="1" l="1"/>
  <c r="B48" i="1"/>
  <c r="H47" i="1" l="1"/>
  <c r="B49" i="1"/>
  <c r="B50" i="1" l="1"/>
  <c r="H48" i="1"/>
  <c r="B52" i="1" l="1"/>
  <c r="H49" i="1"/>
  <c r="B54" i="1" l="1"/>
  <c r="H50" i="1"/>
  <c r="H52" i="1" l="1"/>
  <c r="B55" i="1"/>
  <c r="B56" i="1" l="1"/>
  <c r="H54" i="1"/>
  <c r="B57" i="1" l="1"/>
  <c r="H55" i="1"/>
  <c r="H56" i="1" l="1"/>
  <c r="B58" i="1"/>
  <c r="H57" i="1" l="1"/>
  <c r="B59" i="1"/>
  <c r="B60" i="1" l="1"/>
  <c r="H58" i="1"/>
  <c r="B61" i="1" l="1"/>
  <c r="H59" i="1"/>
  <c r="H60" i="1" l="1"/>
  <c r="B62" i="1"/>
  <c r="H61" i="1" l="1"/>
  <c r="B63" i="1"/>
  <c r="B64" i="1" l="1"/>
  <c r="H62" i="1"/>
  <c r="B65" i="1" l="1"/>
  <c r="H63" i="1"/>
  <c r="B66" i="1" l="1"/>
  <c r="H64" i="1"/>
  <c r="H65" i="1" l="1"/>
  <c r="B67" i="1"/>
  <c r="B68" i="1" l="1"/>
  <c r="H66" i="1"/>
  <c r="B69" i="1" l="1"/>
  <c r="H67" i="1"/>
  <c r="B70" i="1" l="1"/>
  <c r="H68" i="1"/>
  <c r="H69" i="1" l="1"/>
  <c r="B71" i="1"/>
  <c r="H70" i="1" l="1"/>
  <c r="B72" i="1"/>
  <c r="B73" i="1" l="1"/>
  <c r="H71" i="1"/>
  <c r="H72" i="1" l="1"/>
  <c r="B74" i="1"/>
  <c r="H73" i="1" l="1"/>
  <c r="B75" i="1"/>
  <c r="H74" i="1" l="1"/>
  <c r="B76" i="1"/>
  <c r="B77" i="1" l="1"/>
  <c r="H75" i="1"/>
  <c r="B78" i="1" l="1"/>
  <c r="H76" i="1"/>
  <c r="H77" i="1" l="1"/>
  <c r="B79" i="1"/>
  <c r="H78" i="1" l="1"/>
  <c r="B80" i="1"/>
  <c r="H79" i="1" l="1"/>
  <c r="B81" i="1"/>
  <c r="B82" i="1" l="1"/>
  <c r="H80" i="1"/>
  <c r="H81" i="1" l="1"/>
  <c r="B83" i="1"/>
  <c r="B84" i="1" l="1"/>
  <c r="H82" i="1"/>
  <c r="B85" i="1" l="1"/>
  <c r="H83" i="1"/>
  <c r="H84" i="1" l="1"/>
  <c r="B86" i="1"/>
  <c r="H85" i="1" l="1"/>
  <c r="B87" i="1"/>
  <c r="B88" i="1" l="1"/>
  <c r="H86" i="1"/>
  <c r="B89" i="1" l="1"/>
  <c r="H87" i="1"/>
  <c r="B90" i="1" l="1"/>
  <c r="H88" i="1"/>
  <c r="H89" i="1" l="1"/>
  <c r="B91" i="1"/>
  <c r="B92" i="1" l="1"/>
  <c r="H90" i="1"/>
  <c r="B93" i="1" l="1"/>
  <c r="H91" i="1"/>
  <c r="B94" i="1" l="1"/>
  <c r="H92" i="1"/>
  <c r="H93" i="1" l="1"/>
  <c r="B95" i="1"/>
  <c r="B96" i="1" l="1"/>
  <c r="H94" i="1"/>
  <c r="B97" i="1" l="1"/>
  <c r="H95" i="1"/>
  <c r="H96" i="1" l="1"/>
  <c r="B98" i="1"/>
  <c r="H97" i="1" l="1"/>
  <c r="B99" i="1"/>
  <c r="H98" i="1" l="1"/>
  <c r="B100" i="1"/>
  <c r="B101" i="1" l="1"/>
  <c r="H99" i="1"/>
  <c r="B102" i="1" l="1"/>
  <c r="H100" i="1"/>
  <c r="H101" i="1" l="1"/>
  <c r="B106" i="1"/>
  <c r="B107" i="1" l="1"/>
  <c r="H102" i="1"/>
  <c r="H103" i="1" s="1"/>
  <c r="H106" i="1" l="1"/>
  <c r="B108" i="1"/>
  <c r="B109" i="1" l="1"/>
  <c r="H107" i="1"/>
  <c r="B110" i="1" l="1"/>
  <c r="H108" i="1"/>
  <c r="B111" i="1" l="1"/>
  <c r="H109" i="1"/>
  <c r="H110" i="1" l="1"/>
  <c r="B112" i="1"/>
  <c r="B113" i="1" l="1"/>
  <c r="H111" i="1"/>
  <c r="B115" i="1" l="1"/>
  <c r="H112" i="1"/>
  <c r="H113" i="1" l="1"/>
  <c r="B116" i="1"/>
  <c r="H115" i="1" l="1"/>
  <c r="B117" i="1"/>
  <c r="H116" i="1" l="1"/>
  <c r="B119" i="1"/>
  <c r="B120" i="1" l="1"/>
  <c r="H117" i="1"/>
  <c r="B121" i="1" l="1"/>
  <c r="H119" i="1"/>
  <c r="H120" i="1" l="1"/>
  <c r="B122" i="1"/>
  <c r="B123" i="1" l="1"/>
  <c r="H121" i="1"/>
  <c r="B124" i="1" l="1"/>
  <c r="H122" i="1"/>
  <c r="B125" i="1" l="1"/>
  <c r="H123" i="1"/>
  <c r="H124" i="1" l="1"/>
  <c r="B126" i="1"/>
  <c r="H125" i="1" l="1"/>
  <c r="B127" i="1"/>
  <c r="B128" i="1" l="1"/>
  <c r="H126" i="1"/>
  <c r="B130" i="1" l="1"/>
  <c r="H127" i="1"/>
  <c r="H128" i="1" l="1"/>
  <c r="B131" i="1"/>
  <c r="H130" i="1" l="1"/>
  <c r="B132" i="1"/>
  <c r="B133" i="1" l="1"/>
  <c r="H131" i="1"/>
  <c r="B134" i="1" l="1"/>
  <c r="H132" i="1"/>
  <c r="H133" i="1" l="1"/>
  <c r="B135" i="1"/>
  <c r="H134" i="1" l="1"/>
  <c r="B136" i="1"/>
  <c r="B137" i="1" l="1"/>
  <c r="H135" i="1"/>
  <c r="B138" i="1" l="1"/>
  <c r="H136" i="1"/>
  <c r="H137" i="1" l="1"/>
  <c r="B139" i="1"/>
  <c r="B140" i="1" l="1"/>
  <c r="H138" i="1"/>
  <c r="B141" i="1" l="1"/>
  <c r="H139" i="1"/>
  <c r="B142" i="1" l="1"/>
  <c r="H140" i="1" l="1"/>
  <c r="B143" i="1"/>
  <c r="H142" i="1" l="1"/>
  <c r="H141" i="1"/>
  <c r="B144" i="1"/>
  <c r="H143" i="1" l="1"/>
  <c r="B146" i="1"/>
  <c r="H144" i="1" l="1"/>
  <c r="B150" i="1"/>
  <c r="H146" i="1" l="1"/>
  <c r="H148" i="1" s="1"/>
  <c r="B151" i="1"/>
  <c r="H150" i="1" l="1"/>
  <c r="B152" i="1"/>
  <c r="B153" i="1" l="1"/>
  <c r="H151" i="1"/>
  <c r="H152" i="1" l="1"/>
  <c r="B154" i="1"/>
  <c r="H153" i="1" l="1"/>
  <c r="B155" i="1"/>
  <c r="H154" i="1" l="1"/>
  <c r="H155" i="1" l="1"/>
  <c r="H156" i="1" s="1"/>
  <c r="H158" i="1" s="1"/>
  <c r="H162" i="1" l="1"/>
</calcChain>
</file>

<file path=xl/sharedStrings.xml><?xml version="1.0" encoding="utf-8"?>
<sst xmlns="http://schemas.openxmlformats.org/spreadsheetml/2006/main" count="384" uniqueCount="245">
  <si>
    <t>GOVERNO DO ESTADO DO RIO DE JANEIRO</t>
  </si>
  <si>
    <t>SECRETARIA DE ESTADO DO AMBIENTE – SEA</t>
  </si>
  <si>
    <t>INSTITUTO ESTADUAL DO AMBIENTE - INEA</t>
  </si>
  <si>
    <t xml:space="preserve">EXECUÇÃO DE OBRAS COMPLEMENTARES PARA CONTROLE DE INUNDAÇÃO E RECUPERAÇÃO AMBIENTAL NO MUNICÍPIO DE TERESÓPOLIS NO ESTADO DO RIO DE JANEIRO - IMPLANTAÇÃO DE BARREIRAS FLEXÍVEIS </t>
  </si>
  <si>
    <t>Implantação das Obras</t>
  </si>
  <si>
    <t>I0: 02/2018</t>
  </si>
  <si>
    <t>Fornecimento de Materiais</t>
  </si>
  <si>
    <t xml:space="preserve">ITEM </t>
  </si>
  <si>
    <t>CÓDIGO</t>
  </si>
  <si>
    <t>DESCRIÇÃO</t>
  </si>
  <si>
    <t>UNIDADE</t>
  </si>
  <si>
    <t>QUANTIDADE</t>
  </si>
  <si>
    <t>PREÇO UNITÁRIO</t>
  </si>
  <si>
    <t>TOTAL</t>
  </si>
  <si>
    <t>EMOP / SINAPI</t>
  </si>
  <si>
    <t>ADMINISTRAÇÃO LOCAL</t>
  </si>
  <si>
    <t>Subtotal</t>
  </si>
  <si>
    <t>SERVIÇOS PRELIMINARES E INSTALAÇÃO PROVISÓRIAS</t>
  </si>
  <si>
    <t>MOBILIZAÇÃO E DESMOBILIZAÇÃO DE EQUIPAMENTOS</t>
  </si>
  <si>
    <t>TOPOGRAFIA</t>
  </si>
  <si>
    <t>SONDAGEM</t>
  </si>
  <si>
    <t>PLACA DE OBRA</t>
  </si>
  <si>
    <t>CANTEIRO DE OBRAS</t>
  </si>
  <si>
    <t>TC 10.05.0700</t>
  </si>
  <si>
    <t>IMPLANTAÇÃO DE BARREIRA FLEXÍVEL</t>
  </si>
  <si>
    <t>LIMPEZA E PREPARO DO TERRENO</t>
  </si>
  <si>
    <t xml:space="preserve">CAMINHO DE SERVIÇO </t>
  </si>
  <si>
    <t>EXECUÇÃO DOS BLOCOS ESTRUTURAIS</t>
  </si>
  <si>
    <t>EXECUÇÃO DAS ANCORAGENS</t>
  </si>
  <si>
    <t>LOCAÇÃO DE GUINDASTES PARA PONTOS CRÍTICOS DE ACESSO</t>
  </si>
  <si>
    <t>5. AS BUILT</t>
  </si>
  <si>
    <t>05.105.0034-0</t>
  </si>
  <si>
    <t>05.105.0050-0</t>
  </si>
  <si>
    <t>19.004.0037-2</t>
  </si>
  <si>
    <t>19.004.0037-4</t>
  </si>
  <si>
    <t>05.100.0900-0</t>
  </si>
  <si>
    <t>MAO-DE-OBRA DE ENGENHEIRO OU ARQUITETO COORDENADOR GERAL DE PROJETOS OU SUPERVISOR DE OBRAS,INCLUSIVE ENCARGOS SOCIAIS</t>
  </si>
  <si>
    <t>H</t>
  </si>
  <si>
    <t>MAO-DE-OBRA DE TECNICO DE EDIFICACOES,INCLUSIVE ENCARGOS SOC IAIS</t>
  </si>
  <si>
    <t>VEICULO DE PASSEIO,5 PASSAGEIROS,4 PORTAS,MOTOR BICOMBUSTIVE L (GASOLINA E ALCOOL)DE 1,6 LITROS,COM AR CONDICIONADO,DIREC AO HIDRAULICA E VIDROS DIANTEIROS ELETRICOS,EXCLUSIVE MOTORI STA</t>
  </si>
  <si>
    <t>VEICULO DE PASSEIO,5 PASSAGEIROS,4 PORTAS,MOTOR BICOMBUSTIVE L (GASOLINA E ALCOOL)DE 1,6 LITROS,COM AR CONDICIONADO,DIREC AO HIDRAULICA E VIDRO DIANTEIROS ELETRICOS,EXCLUSIVE MOTORIS TA</t>
  </si>
  <si>
    <t>UND REF. P/COMPLEMENTO DA ADM LOCAL,CONSIDERANDO:CONSUMO DE AGUA,TELEFONE,ENERGIA ELETRICA,MAT.DE LIMPEZA E DE ESCRITORI O,COMPUTADORES,LICENCA DE OBRA,MOVEIS E UTENSILIOS,AR CONDIC IONADO,BEBEDOURO,ART,RRT,FOTOGRAFIAS,UNIFORMES,DIARIAS,EXAME S MEDIC</t>
  </si>
  <si>
    <t>UR</t>
  </si>
  <si>
    <t>TRANSPORTE DE EQUIPAMENTOS PESADOS EM CARRETAS,EXCLUSIVE A C ARGA E DESCARGA(VIDE ITEM 04.014.0091) E O CUSTO HORARIO DOS EQUIPAMENTOS TRANSPORTADOS</t>
  </si>
  <si>
    <t>T X KM</t>
  </si>
  <si>
    <t>TRANSPORTE DE CARGA DE QUALQUER NATUREZA,EXCLUSIVE AS DESPES AS DE CARGA E DESCARGA,TANTO DE ESPERA DO CAMINHAO COMO DO S ERVENTE OU EQUIPAMENTO AUXILIAR,A VELOCIDADE MEDIA DE 30KM/H ,EM CAMINHAO DE CARROCERIA FIXA A OLEO DIESEL,COM CAPACIDADE UTIL D</t>
  </si>
  <si>
    <t>CARGA E DESCARGA DE EQUIPAMENTOS PESADOS,EM CARRETAS,EXCLUSI VE O CUSTO HORARIO DO EQUIPAMENTO DURANTE A OPERACAO</t>
  </si>
  <si>
    <t>T</t>
  </si>
  <si>
    <t>ROLO COMPACTADOR TANDEM,DE 6 A 9T,MOTOR DIESEL DE 55CV,INCLU SIVE OPERADOR</t>
  </si>
  <si>
    <t>ROLO COMPACTADOR TANDEM,DE 6 A 9T,INCLUSIVE OPERADOR</t>
  </si>
  <si>
    <t>GUINDASTE TIPO GRUA,COM CAPACIDADE DE CARGA DE 1200KG,VELOCI DADE DE 40M/MIN,TORRE COMPOSTA POR 9 MODULOS DE 3 METROS CAD A,TOTALIZANDO 27 METROS,ALCANCE MAXIMO DE 25 METROS COM UMA CARGA DE 1000KG,INCLUSIVE BASE DE SUSTENTACAO E OPERADOR</t>
  </si>
  <si>
    <t>RETRO-ESCAVADEIRA/CARREGADEIRA,4X4,MOTOR DIESEL EM TORNO DE 92CV,CAPACIDADE DA CACAMBA DE 1,00M3,PROFUNDIDADE DE ESCAVAC AO MAXIMA DE 4,00M,INCLUSIVE OPERADOR</t>
  </si>
  <si>
    <t>Locacao da obra, com uso de equipamentos topograficos, inclusive nivelador</t>
  </si>
  <si>
    <t>M2</t>
  </si>
  <si>
    <t>LEVANTAMENTO TOPOGRAFICO,PLANIALTIMETRICO CADASTRAL DE AREAS DE LOGRADOUROS PUBLICOS,COMPREENDENDO NIVELAMENTO DO EIXO D E LOGRADOUROS,COM COTAS DE TAMPOES DE POCOS DE VISITA,COTAS DE SOLEIRAS DE EDIFICACOES E/OU TERRENOS,LEVANTAMENTO DE POS TEACAO,A</t>
  </si>
  <si>
    <t>MOBILIZACAO E DESMOBILIZACAO DE EQUIPE E EQUIPAMENTO DE TOPO GRAFIA COM DESLOCAMENTO SUPERIOR A 20KM,MEDIDO POR KM EXCEDE NTE,A PARTIR DA CIDADE DO RIO DE JANEIRO (KM 0 DA AV.BRASIL)</t>
  </si>
  <si>
    <t>KM</t>
  </si>
  <si>
    <t>SONDAGEM A PERCUSSAO,EM TERRENO COMUM,COM ENSAIO DE PENETRAC AO,DIAMETRO 3",INCLUSIVE DESLOCAMENTO DENTRO DO CANTEIRO E I NSTALACAO DA SONDA EM CADA FURO</t>
  </si>
  <si>
    <t>M</t>
  </si>
  <si>
    <t>SONDAGEM ROTATIVA COM COROA DE DIAMANTE,EM ALTERACAO DE ROCH A,DIAMETRO NX,INCLUSIVE DESLOCAMENTO DENTRO DO CANTEIRO E IN STALACAO DA SONDA EM CADA FURO</t>
  </si>
  <si>
    <t>SONDAGEM ROTATIVA COM COROA DE DIAMANTE,EM ROCHA SA,DIAMETRO NX,INCLUSIVE DESLOCAMENTO DENTRO DO CANTEIRO E INSTALACAO D A SONDA EM CADA FURO</t>
  </si>
  <si>
    <t>MOBILIZACAO E DESMOBILIZACAO DE EQUIPAMENTO E EQUIPE DE SOND AGEM E PERFURACAO A PERCUSSAO,COM TRANSPORTE DE 101 A 200KM</t>
  </si>
  <si>
    <t>UN</t>
  </si>
  <si>
    <t>MOBILIZACAO E DESMOBILIZACAO DE EQUIPAMENTO E EQUIPE DE SOND AGEM E PERFURACAO ROTATIVA,COM TRANSPORTE DE 101 A 200KM</t>
  </si>
  <si>
    <t>PLACA DE IDENTIFICACAO DE OBRA PUBLICA,INCLUSIVE PINTURA E S UPORTES DE MADEIRA.FORNECIMENTO E COLOCACAO</t>
  </si>
  <si>
    <t>DESMATAMENTO E LIMPEZA DE TERRENOS COM TRATOR DE ESTEIRAS CO M POTENCIA EM TORNO DE 200CV</t>
  </si>
  <si>
    <t>TRANSPORTE DE CARGA DE QUALQUER NATUREZA,EXCLUSIVE AS DESPES AS DE CARGA E DESCARGA,TANTO DE ESPERA DO CAMINHAO COMO DO S ERVENTE OU EQUIPAMENTO AUXILIAR,A VELOCIDADE MEDIA DE 15KM/H ,EM CAMINHAO BASCULANTE A OLEO DIESEL,COM CAPACIDADE UTIL DE 12T</t>
  </si>
  <si>
    <t>ATERRO COM MATERIAL DE 1ªCATEGORIA,ESPALHADO POR TRATOR COM POTENCIA EM TORNO DE 80CV COM LAMINA,EM CAMADAS DE 20CM DE M ATERIAL ADENSADO,REGADO POR CAMINHAO TANQUE E COMPACTADO A 9 0% COM ROLO PE DE CARNEIRO CONVENCIONAL,DE 2(DOIS) CILINDROS ,REBOCA</t>
  </si>
  <si>
    <t>M3</t>
  </si>
  <si>
    <t>SAIBRO,INCLUSIVE TRANSPORTE.FORNECIMENTO</t>
  </si>
  <si>
    <t>PEDRA BRITADA Nº3,INCLUSIVE TRANSPORTE,PARA REGIAO METROPOLI TANA DO RIO DE JANEIRO.FORNECIMENTO</t>
  </si>
  <si>
    <t>PREPARO MANUAL DE TERRENO,COMPREENDENDO ACERTO,RASPAGEM EVEN TUAL ATE 0.30M DE PROFUNDIDADE E AFASTAMENTO LATERAL DO MATE RIAL EXCEDENTE,INCLUSIVE COMPACTACAO MANUAL</t>
  </si>
  <si>
    <t>ALUGUEL CONTAINER,PARA SANITARIO-VESTIARIO,MEDINDO 2,20M LAR GURA,6,20M COMPRIMENTO E 2,50M ALTURA,CHAPAS ACO C/NERVURAS TRAPEZOIDAIS,ISOLAMENTO TERMO-ACUSTICO FORRO,CHASSIS REFORCA DO E PISO COMPENSADO NAVAL,INCL.INST.ELETRICAS E HIDRO-SANIT ARIAS,A</t>
  </si>
  <si>
    <t>UNXMES</t>
  </si>
  <si>
    <t>CARGA E DESCARGA DE CONTAINER,SEGUNDO DESCRICAO DA FAMILIA 0 2.006</t>
  </si>
  <si>
    <t>TRANSPORTE DE CONTAINER,SEGUNDO DESCRICAO DA FAMILIA 02.006, EXCLUSIVE CARGA E DESCARGA(VIDE ITEM 04.013.0015)</t>
  </si>
  <si>
    <t>UNXKM</t>
  </si>
  <si>
    <t>BARRACAO DE OBRA,COM PAREDES E PISO DE TABUAS DE MADEIRA DE 3ª,COBERTURA DE TELHAS DE FIBROCIMENTO DE 6MM,E INSTALACOES, EXCLUSIVE PINTURA,SENDO REAPROVEITADO 2 VEZES</t>
  </si>
  <si>
    <t>CONCRETO ARMADO,FCK=20MPA,INCLUINDO MATERIAIS PARA 1,00M3 DE CONCRETO(IMPORTADO DE USINA)ADENSADO E COLOCADO,12,00M2 DE AREA MOLDADA,FORMAS E ESCORAMENTO CONFORME ITENS 11.004.0022 E 11.004.0035,80KG DE ACO CA-50,INCLUSIVE MAO-DE-OBRA PARA CORTE,DOBR</t>
  </si>
  <si>
    <t>PINTURA INTERNA OU EXTERNA DE ALTA CLASSE SOBRE MADEIRA NOVA ,COM ESMALTE ALQUIDICO BRILHANTE OU ACETINADO SOBRE SUPERFIC IE PREPARADA COM MATERIAL DA MESMA LINHA DE FABRICACAO,CONFO RME ITEM 17.017.0100,EXCLUSIVE ESTE PREPARO,INCLUSIVE LIXAME NTO,UM</t>
  </si>
  <si>
    <t>INSTALACAO E LIGACAO PROVISORIA PARA ABASTECIMENTO DE AGUA E ESGOTAMENTO SANITARIO EM CANTEIRO DE OBRAS,INCLUSIVE ESCAVA CAO,EXCLUSIVE REPOSICAO DA PAVIMENTACAO DO LOGRADOURO PUBLIC O</t>
  </si>
  <si>
    <t>TUBO DE PVC RIGIDO DE 100MM,LINHA REFORCADA,SOLDAVEL,INCLUSI VE CONEXOES E EMENDAS,EXCLUSIVE ABERTURA E FECHAMENTO DE RAS GO.FORNECIMENTO E ASSENTAMENTO</t>
  </si>
  <si>
    <t>POCO DE VISITA,DE ANEIS DE CONCRETO PRE-MOLDADOS,PARA ESGOTO S SANITARIOS,SEGUNDO ESPECIFICACOES DA CEDAE,INCLUSIVE DEGRA US,EXCLUSIVE TAMPAO DE FERRO FUNDIDO,COM PROFUNDIDADE DE 0,6 0M</t>
  </si>
  <si>
    <t>ESCAVACAO MANUAL DE VALA/CAVA EM MATERIAL DE 1ª CATEGORIA (A (AREIA,ARGILA OU PICARRA),ATE 1,50M DE PROFUNDIDADE,EXCLUSIV E ESCORAMENTO E ESGOTAMENTO</t>
  </si>
  <si>
    <t>ESGOTAMENTO DE VALA MEDIDO PELA POTENCIA INSTALADA E PELO TE MPO DE FUNCIONAMENTO</t>
  </si>
  <si>
    <t>CVxH</t>
  </si>
  <si>
    <t>ESGOTAMENTO DE VALA MEDIDO PELA POTENCIA INSTALADA E PELO TE MPO DE FUNCIONAMENTO,DEVENDO SER USADO COMO SEU COMPLEMENTO, CONSIDERANDO A HORA IMPRODUTIVA DA BOMBA.</t>
  </si>
  <si>
    <t>CVXH</t>
  </si>
  <si>
    <t>REATERRO DE VALA/CAVA COM MATERIAL DE BOA QUALIDADE,UTILIZAN DO VIBRO COMPACTADOR PORTATIL,EXCLUSIVE MATERIAL</t>
  </si>
  <si>
    <t>Carga manual de entulho em caminhao basculante 6 m3</t>
  </si>
  <si>
    <t>TRANSPORTE DE CARGA DE QUALQUER NATUREZA,EXCLUSIVE AS DESPES AS DE CARGA E DESCARGA,TANTO DE ESPERA DO CAMINHAO COMO DO S ERVENTE OU EQUIPAMENTO AUXILIAR,A VELOCIDADE MEDIA DE 20KM/H ,EM CAMINHAO BASCULANTE A OLEO DIESEL,COM CAPACIDADE UTIL DE 12T</t>
  </si>
  <si>
    <t>Disposicao final de materiais e residuos de obras em locais de operacao e disposicao final apropriados, autorizados e/ou licenciados pelos orgaos de licenciamento e de controle ambiental, medida por tonelada transportada, sendo comprovada conforme legislacao pertinente.</t>
  </si>
  <si>
    <t>t</t>
  </si>
  <si>
    <t>FOSSA SEPTICA CILINDRICA,TIPO CAMARA IMHOFF,DE CONCRETO PRE- MOLDADO,MEDINDO 2000X3200MM.FORNECIMENTO E COLOCACAO</t>
  </si>
  <si>
    <t>SUMIDOURO CILINDRICO,LIGADO A FOSSA,MEDINDO 1500X6000MM,EM A NEIS DE CONCRETO PRE-MOLDADO,EXCLUSIVE FOSSA E MANILHAS.FORN ECIMENTO E COLOCACAO</t>
  </si>
  <si>
    <t>Escavação manual de valas. af_03/2016</t>
  </si>
  <si>
    <t>INSTALACAO E LIGACAO PROVISORIA DE ALIMENTACAO DE ENERGIA EL ETRICA,EM BAIXA TENSAO,PARA CANTEIRO DE OBRAS,M3-CHAVE 100A, CARGA 3KW,20CV,EXCLUSIVE O FORNECIMENTO DO MEDIDOR</t>
  </si>
  <si>
    <t>CABO DE COBRE COM ISOLAMENTO TERMOPLASTICO,COMPREENDENDO:PRE PARO,CORTE E ENFIACAO EM ELETRODUTOS,NA BITOLA DE 10MM2,600/ 1.000V.FORNECIMENTO E COLOCACAO</t>
  </si>
  <si>
    <t>QUADRO DE DISTRIBUICAO DE ENERGIA PARA DISJUNTORES TERMO-MAG NETICOS UNIPOLARES,DE EMBUTIR,COM PORTA E BARRAMENTOS DE FAS E,NEUTRO E TERRA,PARA INSTALACAO DE ATE 6 DISJUNTORES SEM DI SPOSITIVO PARA CHAVE GERAL.FORNECIMENTO E COLOCACAO</t>
  </si>
  <si>
    <t>DISJUNTOR TERMOMAGNETICO,BIPOLAR,DE 10 A 50AX250V.FORNECIMEN TO E COLOCACAO</t>
  </si>
  <si>
    <t>CONJUNTO PARA ATERRAMENTO DE REDE DE B.T.(VER DESENHO A2-134 -CP).FORNECIMENTO E INSTALACAO</t>
  </si>
  <si>
    <t>CABO DE COBRE COM ISOLAMENTO TERMOPLASTICO,COMPREENDENDO:PRE PARO,CORTE E ENFIACAO EM ELETRODUTOS,NA BITOLA DE 16MM2,600/ 1.000V.FORNECIMENTO E COLOCACAO</t>
  </si>
  <si>
    <t>CABO DE COBRE COM ISOLAMENTO TERMOPLASTICO,COMPREENDENDO:PRE PARO,CORTE E ENFIACAO EM ELETRODUTOS,NA BITOLA DE 25MM2,600/ 1.000V.FORNECIMENTO E COLOCACAO</t>
  </si>
  <si>
    <t>REDE DE B.T.,AEREA,COM 3(TRES)CONDUTORES DE COBRE,EXCLUSIVE FORNECIMENTO DOS CONDUTORES(LANCE).INSTALACAO</t>
  </si>
  <si>
    <t>LUMINARIA FECHADA,PARA ILUMINACAO DE RUAS,AVENIDAS E PRACAS, NA FORMA OVOIDE,CORPO REFLETOR ESTAMPADO EM CHAPA DE ALUMINI O,REFRATOR PRISMATICO EM VIDRO BORO-SILICATO,PARA LAMPADA:MI STA ATE 500W,VAPOR DE MERCURIO,VAPOR DE SODIO OU VAPOR METAL ICO AT</t>
  </si>
  <si>
    <t>LAMPADA DE VAPOR DE SODIO DE 400W-110/220V.FORNECIMENTO E CO LOCACAO</t>
  </si>
  <si>
    <t>TUBO DE PVC RIGIDO DE 32MM,SOLDAVEL,INCLUSIVE CONEXOES E EME NDAS,EXCLUSIVE ABERTURA E FECHAMENTO DE RASGO.FORNECIMENTO E ASSENTAMENTO</t>
  </si>
  <si>
    <t>TUBO DE PVC RIGIDO DE 25MM,SOLDAVEL,INCLUSIVE CONEXOES E EME NDAS,EXCLUSIVE ABERTURA E FECHAMENTO DE RASGO.FORNECIMENTO E ASSENTAMENTO</t>
  </si>
  <si>
    <t>COLUNA DE PVC,DE DIAMETRO 32MM,EXCLUSIVE PECAS DE DERIVACAO E RASGO EM ALVENARIA.FORNECIMENTO E ASSENTAMENTO</t>
  </si>
  <si>
    <t>CHAVE BOIA,AUTOMATICA,DE MERCURIO,UNIPOLAR.FORNECIMENTO E CO LOCACAO</t>
  </si>
  <si>
    <t>QUADRO DE DISTRIBUICAO DE ENERGIA PARA DISJUNTORES TERMO-MAG NETICOS UNIPOLARES,DE EMBUTIR,COM PORTA E BARRAMENTOS DE FAS E,NEUTRO E TERRA,PARA INSTALACAO DE ATE 3 DISJUNTORES SEM DI SPOSITIVO PARA CHAVE GERAL.FORNECIMENTO E COLOCACAO</t>
  </si>
  <si>
    <t>BOMBA HIDRAULICA CENTRIFUGA,COM MOTOR ELETRICO,POTENCIA DE 1 ,5CV,EXCLUSIVE ACESSORIOS.FORNECIMENTO E COLOCACAO</t>
  </si>
  <si>
    <t>MONTAGEM,SEM FORNECIMENTO,DE CONJUNTO MOTO-BOMBA COM POTENCI A ATE 5CV,COMPREENDENDO TODOS OS SERVICOS DE MANUSEIO,ALINHA MENTO,FIXACAO E LIGACOES,INCLUSIVE FORNECIMENTO DE CHUMBADOR ES E CONECTORES ELETRICOS</t>
  </si>
  <si>
    <t>RESERVATORIO,EM FIBRA DE VIDRO OU POLIETILENO,COM CAPACIDADE EM TORNO DE 3000L,INCLUSIVE TAMPA DE VEDACAO COM ESCOTILHA E FIXADORES.FORNECIMENTO</t>
  </si>
  <si>
    <t>TAPUME DE VEDACAO OU PROTECAO,EXECUTADO COM TELHAS TRAPEZOID AIS DE ACO GALVANIZADO,ESPESSURA DE 0,5MM,ESTAS COM 2 VEZES DE UTILIZACAO,INCLUSIVE ENGRADAMENTO DE MADEIRA,UTILIZADO 2 VEZES E PINTURA ESMALTE SINTETICO NA FACE EXTERNA</t>
  </si>
  <si>
    <t>DESTOCAMENTO DE ARVORES DE PORTE MEDIO E RAIZES PROFUNDAS,SE M REMOCAO E AUXILIO MECANICO</t>
  </si>
  <si>
    <t>ESCAVACAO MANUAL EM MATERIAL DE 1ªCATEGORIA,A CEU ABERTO,ATE 0,50M DE PROFUNDIDADE COM REMOCAO ATE 1 DAM</t>
  </si>
  <si>
    <t>ESCAVACAO MANUAL DE VALA EM MATERIAL DE 1ªCATEGORIA,COM ESCO RAMENTO E ESGOTAMENTO MANUAL</t>
  </si>
  <si>
    <t>TRANSPORTE DE MATERIAIS ENCOSTA ABAIXO,EM CARRINHOS,INCLUSIV E CARGA E DESCARGA</t>
  </si>
  <si>
    <t>TXM</t>
  </si>
  <si>
    <t>CARGA E DESCARGA MECANICA,COM PA-CARREGADEIRA,COM 1,50M3 DE CAPACIDADE,UTILIZANDO CAMINHAO BASCULANTE A OLEO DIESEL,COM CAPACIDADE UTIL DE 8T,CONSIDERADOS PARA O CAMINHAO OS TEMPOS DE ESPERA,MANOBRA,CARGA E DESCARGA E PARA A CARREGADEIRA OS TEMPOS DE</t>
  </si>
  <si>
    <t>CAMINHO DE SERVICO,REALIZADO MECANICAMENTE,INCLUSIVE ESCAVAC AO,DESMATAMENTO,DESTOCAMENTO,ACERTO E COMPACTACAO</t>
  </si>
  <si>
    <t>RECOMPOSICAO DE CAMINHO DE SERVICO</t>
  </si>
  <si>
    <t>CAMADA DE BLOQUEIO(COLCHAO)DE PO-DE-PEDRA,ESPALHADO E COMPRI MIDO MECANICAMENTE,MEDIDA APOS COMPACTACAO</t>
  </si>
  <si>
    <t>CONCRETO DOSADO RACIONALMENTE PARA UMA RESISTENCIA CARACTERI STICA A COMPRESSAO DE 15MPA,INCLUSIVE MATERIAIS,TRANSPORTE,P REPARO COM BETONEIRA,LANCAMENTO E ADENSAMENTO</t>
  </si>
  <si>
    <t>CONCRETO DOSADO RACIONALMENTE PARA UMA RESISTENCIA CARACTERI STICA A COMPRESSAO DE 25MPA,INCLUSIVE MATERIAIS,TRANSPORTE,P REPARO COM BETONEIRA,LANCAMENTO E ADENSAMENTO</t>
  </si>
  <si>
    <t>FORMAS DE MADEIRA DE 3ª PARA MOLDAGEM DE PECAS DE CONCRETO A RMADO COM PARAMENTOS PLANOS,EM LAJES,VIGAS,PAREDES,ETC,SERVI NDO A MADEIRA 3 VEZES,INCLUSIVE DESMOLDAGEM,EXCLUSIVE ESCORA MENTO.</t>
  </si>
  <si>
    <t>ESCORAMENTO DE FORMA DE PARAMETROS VERTICAIS,PARA ALTURA ATE 1,50M,COM APROVEITAMENTO DE 2 VEZES DA MADEIRA,INCLUSIVE RE TIRADA</t>
  </si>
  <si>
    <t>BARRA DE ACO CA-50,COM SALIENCIA OU MOSSA,COEFICIENTE DE CON FORMACAO SUPERFICIAL MINIMO (ADERENCIA) IGUAL A 1,5,DIAMETRO DE 8 A 12,5MM,DESTINADA A ARMADURA DE CONCRETO ARMADO,10% DE PERDAS DE PONTAS E ARAME 18.FORNECIMENTO</t>
  </si>
  <si>
    <t>KG</t>
  </si>
  <si>
    <t>BARRA DE ACO CA-50,COM SALIENCIA OU MOSSA,COEFICIENTE DE CON FORMACAO SUPERFICIAL MINIMO (ADERENCIA) IGUAL A 1,5,DIAMETRO DE 6,3MM,DESTINADA A ARMADURA DE CONCRETO ARMADO,10% DE PER DAS DE PONTAS E ARAME 18.FORNECIMENTO</t>
  </si>
  <si>
    <t>CORTE,DOBRAGEM,MONTAGEM E COLOCACAO DE FERRAGENS NAS FORMAS, ACO CA-50,EM BARRAS REDONDAS,COM DIAMETRO DE 8 A 12,5MM</t>
  </si>
  <si>
    <t>CORTE,DOBRAGEM,MONTAGEM E COLOCACAO DE FERRAGENS NAS FORMAS, ACO CA-50,EM BARRAS REDONDAS,COM DIAMETRO IGUAL A 6,3MM</t>
  </si>
  <si>
    <t>TRANSPORTE DE MATERIAIS ENCOSTA ACIMA,SERVICO INTEIRAMENTE M ANUAL,INCLUSIVE CARGA E DESCARGA</t>
  </si>
  <si>
    <t>SUAVIZACAO E RECONFORMACAO MANUAL DE TALUDES,COM PEQUENO DES MATAMENTO E ALTURA MEDIA DE 0,50M</t>
  </si>
  <si>
    <t>PERFURACAO ROTATIVA COM COROA DE WIDIA,EM SOLO,DIAMETRO NX,H ORIZONTAL,INCLUSIVE DESLOCAMENTO DENTRO DO CANTEIRO E INSTAL ACAO DA SONDA EM CADA FURO</t>
  </si>
  <si>
    <t>PERFURACAO ROTATIVA COM COROA DE DIAMANTE,EM ALTERACAO DE RO CHA,DIAMETRO NX,INCLUSIVE DESLOCAMENTO DENTRO DO CANTEIRO E INSTALACAO DA SONDA EM CADA FURO</t>
  </si>
  <si>
    <t>PERFURACAO ROTATIVA COM COROA DE DIAMANTE,EM ROCHA SA,DIAMET RO NX,INCLUSIVE DESLOCAMENTO DENTRO DO CANTEIRO E INSTALACAO DA SONDA EM CADA FURO</t>
  </si>
  <si>
    <t>TIRANTE PROTENDIDO,PARA CARGA DE TRABALHO ATE 22T,DIAMETRO D E 32MM,INCLUSIVE O FORNECIMENTO DA BARRA,BAINHA,PROTECAO ANT ICORROSIVA,PREPARO E COLOCACAO NO FURO,EXCLUSIVE LUVAS,PLACA S,PORCAS E CONTRAPORCAS,ETC,PERFURACAO E INJECAO</t>
  </si>
  <si>
    <t>INJECAO DE CALDA DE CIMENTO,ADMITINDO UMA PRODUCAO MEDIA BRU TA DE 0,5 SACO/H,INCLUSIVE FORNECIMENTO DOS MATERIAIS,MEDIDO POR SACO DE 50KG</t>
  </si>
  <si>
    <t>SACO</t>
  </si>
  <si>
    <t>BARREIRA DINAMICA CONTRA IMPACTO DE FLUXO DE DETRITOS,COMPOSTA DE ARAME DE ALTA RESISTENCIA,CARGA DE IMPACTO DE ATE 180KN/M²,COM GALVANIZACAO EM ZINCO ALUMINIO,INCLUSIVE POSTES,PLACAS DE BASE,CABOS DE ACO ESPECIAIS E DEMAIS COMPONENTES DO SISTEMA.FORNECIMENTO</t>
  </si>
  <si>
    <t>BARREIRA DINAMICA CONTRA IMPACTO DE FLUXO DE DETRITOS,COMPOSTA DE ARAME DE ALTA RESISTENCIA,CARGA DE IMPACTO DE ATE 120KN/M²,COM GALVANIZACAO EM ZINCO ALUMINIO,INCLUSIVE POSTES,PLACAS DE BASE,CABOS DE ACO ESPECIAIS E DEMAIS COMPONENTES DO SISTEMA.FORNECIMENTO</t>
  </si>
  <si>
    <t>BARREIRA DINAMICA CONTRA IMPACTO DE FLUXO DE DETRITOS,COMPOSTA DE ARAME DE ALTA RESISTENCIA,CARGA DE IMPACTO DE ATE 180KN/M²,COM GALVANIZACAO EM ZINCO ALUMINIO,INCLUSIVE POSTES,PLACAS DE BASE,CABOS DE ACO ESPECIAIS E DEMAIS COMPONENTES DO SISTEMA.COLOCACAO</t>
  </si>
  <si>
    <t>BARREIRA DINAMICA CONTRA IMPACTO DE FLUXO DE DETRITOS,COMPOSTA DE ARAME DE ALTA RESISTENCIA,CARGA DE IMPACTO DE ATE 120KN/M²,COM GALVANIZACAO EM ZINCO ALUMINIO,INCLUSIVE POSTES,PLACAS DE BASE,CABOS DE ACO ESPECIAIS E DEMAIS COMPONENTES DO SISTEMA.COLOCACAO</t>
  </si>
  <si>
    <t>LOCAÇÃO DE GUINDASTE PARA APOIO AS OBRAS, DEVIDO DIFICULDADE VERTICAL DE ACESSO</t>
  </si>
  <si>
    <t>MAO-DE-OBRA DE ENGENHEIRO OU ARQUITETO SENIOR,INCLUSIVE ENCA RGOS SOCIAIS</t>
  </si>
  <si>
    <t>MAO-DE-OBRA DE TOPOGRAFO "A",INCLUSIVE ENCARGOS SOCIAIS</t>
  </si>
  <si>
    <t>MAO-DE-OBRA DE AUXILIAR DE TOPOGRAFIA,INCLUSIVE ENCARGOS S OCIAIS</t>
  </si>
  <si>
    <t>MAO-DE-OBRA DE DESENHISTA "A",INCLUSIVE ENCARGOS SOCIAIS</t>
  </si>
  <si>
    <t>MAO-DE-OBRA DE DESENHISTA CADISTA PLENO,PARA SERVICOS DE CON SULTORIA DE ENGENHARIA E ARQUITETURA,INCLUSIVE ENCARGOS SOCI AIS</t>
  </si>
  <si>
    <t>04.005.0350-1</t>
  </si>
  <si>
    <t>04.005.0006-1</t>
  </si>
  <si>
    <t>04.014.0091-1</t>
  </si>
  <si>
    <t>19.006.0002-2</t>
  </si>
  <si>
    <t>19.006.0002-3</t>
  </si>
  <si>
    <t>19.006.0002-4</t>
  </si>
  <si>
    <t>19.004.0057-2</t>
  </si>
  <si>
    <t>19.004.0057-3</t>
  </si>
  <si>
    <t>19.004.0057-4</t>
  </si>
  <si>
    <t>19.005.0029-2</t>
  </si>
  <si>
    <t>19.005.0029-3</t>
  </si>
  <si>
    <t>19.005.0029-4</t>
  </si>
  <si>
    <t>01.016.0100-0</t>
  </si>
  <si>
    <t>01.016.0070-0</t>
  </si>
  <si>
    <t>01.003.0001-0</t>
  </si>
  <si>
    <t>01.004.0004-0</t>
  </si>
  <si>
    <t>01.004.0015-0</t>
  </si>
  <si>
    <t>01.008.0200-0</t>
  </si>
  <si>
    <t>01.009.0200-0</t>
  </si>
  <si>
    <t>02.020.0001-0</t>
  </si>
  <si>
    <t>01.006.0004-0</t>
  </si>
  <si>
    <t>04.005.0146-0</t>
  </si>
  <si>
    <t>03.010.0015-0</t>
  </si>
  <si>
    <t>20.104.0001-0</t>
  </si>
  <si>
    <t>20.097.0003-0</t>
  </si>
  <si>
    <t>01.005.0004-0</t>
  </si>
  <si>
    <t>02.006.0030-0</t>
  </si>
  <si>
    <t>04.013.0015-0</t>
  </si>
  <si>
    <t>04.005.0300-0</t>
  </si>
  <si>
    <t>02.004.0001-0</t>
  </si>
  <si>
    <t>11.013.0100-0</t>
  </si>
  <si>
    <t>17.017.0155-0</t>
  </si>
  <si>
    <t>02.015.0001-0</t>
  </si>
  <si>
    <t>15.036.0088-0</t>
  </si>
  <si>
    <t>06.017.0001-0</t>
  </si>
  <si>
    <t>03.001.0001-1</t>
  </si>
  <si>
    <t>05.010.0005-0</t>
  </si>
  <si>
    <t>05.010.0006-0</t>
  </si>
  <si>
    <t>03.011.0015-1</t>
  </si>
  <si>
    <t>04.005.0145-0</t>
  </si>
  <si>
    <t>15.002.0582-0</t>
  </si>
  <si>
    <t>15.002.0685-0</t>
  </si>
  <si>
    <t>02.016.0001-0</t>
  </si>
  <si>
    <t>15.008.0220-0</t>
  </si>
  <si>
    <t>15.007.0498-0</t>
  </si>
  <si>
    <t>15.007.0575-0</t>
  </si>
  <si>
    <t>21.015.0220-0</t>
  </si>
  <si>
    <t>15.008.0225-0</t>
  </si>
  <si>
    <t>15.008.0230-0</t>
  </si>
  <si>
    <t>21.018.0022-0</t>
  </si>
  <si>
    <t>18.027.0089-0</t>
  </si>
  <si>
    <t>15.020.0080-0</t>
  </si>
  <si>
    <t>15.036.0038-0</t>
  </si>
  <si>
    <t>15.036.0037-0</t>
  </si>
  <si>
    <t>15.004.0024-0</t>
  </si>
  <si>
    <t>15.007.0705-0</t>
  </si>
  <si>
    <t>15.007.0495-0</t>
  </si>
  <si>
    <t>18.029.0020-0</t>
  </si>
  <si>
    <t>06.400.0001-0</t>
  </si>
  <si>
    <t>18.021.0045-0</t>
  </si>
  <si>
    <t>02.002.0010-0</t>
  </si>
  <si>
    <t>01.005.0008-0</t>
  </si>
  <si>
    <t>03.001.0080-1</t>
  </si>
  <si>
    <t>03.002.0001-1</t>
  </si>
  <si>
    <t>05.001.0189-0</t>
  </si>
  <si>
    <t>04.011.0051-1</t>
  </si>
  <si>
    <t>20.004.0007-0</t>
  </si>
  <si>
    <t>20.004.0030-0</t>
  </si>
  <si>
    <t>08.035.0001-0</t>
  </si>
  <si>
    <t>11.003.0002-0</t>
  </si>
  <si>
    <t>11.003.0005-1</t>
  </si>
  <si>
    <t>11.004.0020-1</t>
  </si>
  <si>
    <t>11.004.0066-0</t>
  </si>
  <si>
    <t>11.009.0014-1</t>
  </si>
  <si>
    <t>11.009.0013-0</t>
  </si>
  <si>
    <t>11.011.0030-1</t>
  </si>
  <si>
    <t>11.011.0029-0</t>
  </si>
  <si>
    <t>05.001.0185-0</t>
  </si>
  <si>
    <t>01.005.0020-0</t>
  </si>
  <si>
    <t>01.002.0026-0</t>
  </si>
  <si>
    <t>01.004.0024-0</t>
  </si>
  <si>
    <t>01.004.0041-0</t>
  </si>
  <si>
    <t>11.047.0015-0</t>
  </si>
  <si>
    <t>07.050.0035-1</t>
  </si>
  <si>
    <t>11.040.0504-6</t>
  </si>
  <si>
    <t>11.040.0503-6</t>
  </si>
  <si>
    <t>11.040.0502-6</t>
  </si>
  <si>
    <t>11.040.0501-6</t>
  </si>
  <si>
    <t>19.004.0601-6</t>
  </si>
  <si>
    <t>05.105.0033-0</t>
  </si>
  <si>
    <t>05.105.0051-0</t>
  </si>
  <si>
    <t>05.105.0052-0</t>
  </si>
  <si>
    <t>05.105.0035-0</t>
  </si>
  <si>
    <t>01.050.0618-0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</si>
</sst>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BDI = &quot;0.00%"/>
    <numFmt numFmtId="165" formatCode="_(* #,##0.00_);_(* \(#,##0.00\);_(* &quot;-&quot;??_);_(@_)"/>
    <numFmt numFmtId="166" formatCode="_(&quot;R$&quot;* #,##0.00_);_(&quot;R$&quot;* \(#,##0.00\);_(&quot;R$&quot;* &quot;-&quot;??_);_(@_)"/>
  </numFmts>
  <fonts count="21" x14ac:knownFonts="1">
    <font>
      <sz val="11"/>
      <color theme="1"/>
      <name val="Calibri"/>
      <family val="2"/>
      <scheme val="minor"/>
    </font>
    <font>
      <sz val="11"/>
      <color theme="1"/>
      <name val="Calibri"/>
      <family val="2"/>
      <scheme val="minor"/>
    </font>
    <font>
      <b/>
      <sz val="12"/>
      <color theme="1"/>
      <name val="Calibri"/>
      <family val="2"/>
      <scheme val="minor"/>
    </font>
    <font>
      <b/>
      <sz val="14"/>
      <color theme="1"/>
      <name val="Arial"/>
      <family val="2"/>
    </font>
    <font>
      <b/>
      <sz val="14"/>
      <color theme="1"/>
      <name val="Calibri"/>
      <family val="2"/>
      <scheme val="minor"/>
    </font>
    <font>
      <b/>
      <sz val="12"/>
      <color theme="1"/>
      <name val="Arial"/>
      <family val="2"/>
    </font>
    <font>
      <b/>
      <i/>
      <sz val="12"/>
      <name val="Arial"/>
      <family val="2"/>
    </font>
    <font>
      <b/>
      <sz val="13"/>
      <color theme="1"/>
      <name val="Arial"/>
      <family val="2"/>
    </font>
    <font>
      <sz val="13"/>
      <color theme="1"/>
      <name val="Arial"/>
      <family val="2"/>
    </font>
    <font>
      <sz val="10"/>
      <name val="Times New Roman"/>
      <family val="1"/>
    </font>
    <font>
      <b/>
      <sz val="12"/>
      <name val="Arial"/>
      <family val="2"/>
    </font>
    <font>
      <sz val="12"/>
      <color theme="1"/>
      <name val="Calibri"/>
      <family val="2"/>
      <scheme val="minor"/>
    </font>
    <font>
      <sz val="10"/>
      <name val="Arial"/>
      <family val="2"/>
    </font>
    <font>
      <sz val="12"/>
      <color theme="1"/>
      <name val="Arial"/>
      <family val="2"/>
    </font>
    <font>
      <b/>
      <sz val="16"/>
      <color theme="1"/>
      <name val="Arial"/>
      <family val="2"/>
    </font>
    <font>
      <b/>
      <sz val="16"/>
      <name val="Arial"/>
      <family val="2"/>
    </font>
    <font>
      <sz val="12"/>
      <name val="Arial"/>
      <family val="2"/>
    </font>
    <font>
      <sz val="8"/>
      <name val="Arial"/>
      <family val="2"/>
    </font>
    <font>
      <b/>
      <sz val="13"/>
      <name val="Arial"/>
      <family val="2"/>
    </font>
    <font>
      <b/>
      <sz val="14"/>
      <name val="Arial"/>
      <family val="2"/>
    </font>
    <font>
      <sz val="13"/>
      <name val="Times New Roman"/>
      <family val="1"/>
    </font>
  </fonts>
  <fills count="5">
    <fill>
      <patternFill patternType="none"/>
    </fill>
    <fill>
      <patternFill patternType="gray125"/>
    </fill>
    <fill>
      <patternFill patternType="solid">
        <fgColor indexed="31"/>
        <bgColor indexed="64"/>
      </patternFill>
    </fill>
    <fill>
      <patternFill patternType="solid">
        <fgColor rgb="FFCCECFF"/>
        <bgColor indexed="64"/>
      </patternFill>
    </fill>
    <fill>
      <patternFill patternType="solid">
        <fgColor theme="4" tint="0.39994506668294322"/>
        <bgColor indexed="64"/>
      </patternFill>
    </fill>
  </fills>
  <borders count="15">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8"/>
      </left>
      <right/>
      <top/>
      <bottom/>
      <diagonal/>
    </border>
    <border>
      <left/>
      <right style="medium">
        <color indexed="8"/>
      </right>
      <top/>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s>
  <cellStyleXfs count="7">
    <xf numFmtId="0" fontId="0" fillId="0" borderId="0"/>
    <xf numFmtId="165" fontId="12" fillId="0" borderId="0" applyFont="0" applyFill="0" applyBorder="0" applyAlignment="0" applyProtection="0"/>
    <xf numFmtId="166" fontId="12" fillId="0" borderId="0" applyFont="0" applyFill="0" applyBorder="0" applyAlignment="0" applyProtection="0"/>
    <xf numFmtId="0" fontId="1" fillId="0" borderId="0"/>
    <xf numFmtId="9" fontId="1" fillId="0" borderId="0" applyFont="0" applyFill="0" applyBorder="0" applyAlignment="0" applyProtection="0"/>
    <xf numFmtId="0" fontId="9" fillId="0" borderId="0"/>
    <xf numFmtId="0" fontId="17" fillId="0" borderId="0">
      <alignment vertical="top"/>
    </xf>
  </cellStyleXfs>
  <cellXfs count="72">
    <xf numFmtId="0" fontId="0" fillId="0" borderId="0" xfId="0"/>
    <xf numFmtId="0" fontId="2" fillId="0" borderId="0" xfId="3" applyFont="1" applyBorder="1" applyAlignment="1">
      <alignment horizontal="center" vertical="center"/>
    </xf>
    <xf numFmtId="0" fontId="1" fillId="0" borderId="0" xfId="3"/>
    <xf numFmtId="4" fontId="1" fillId="0" borderId="0" xfId="3" applyNumberFormat="1" applyFill="1" applyAlignment="1">
      <alignment vertical="center"/>
    </xf>
    <xf numFmtId="4" fontId="3" fillId="0" borderId="0" xfId="3" applyNumberFormat="1" applyFont="1" applyFill="1" applyBorder="1" applyAlignment="1">
      <alignment vertical="center"/>
    </xf>
    <xf numFmtId="0" fontId="4" fillId="0" borderId="0" xfId="3" applyFont="1" applyBorder="1" applyAlignment="1">
      <alignment horizontal="center" vertical="center"/>
    </xf>
    <xf numFmtId="4" fontId="5" fillId="0" borderId="0" xfId="3" applyNumberFormat="1" applyFont="1" applyFill="1" applyBorder="1" applyAlignment="1">
      <alignment vertical="center"/>
    </xf>
    <xf numFmtId="0" fontId="2" fillId="0" borderId="0" xfId="3" applyFont="1"/>
    <xf numFmtId="0" fontId="2" fillId="0" borderId="0" xfId="3" applyFont="1" applyBorder="1" applyAlignment="1">
      <alignment horizontal="center" vertical="center"/>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wrapText="1"/>
    </xf>
    <xf numFmtId="0" fontId="1" fillId="0" borderId="0" xfId="3" applyBorder="1" applyAlignment="1">
      <alignment horizontal="center" vertical="center"/>
    </xf>
    <xf numFmtId="0" fontId="1" fillId="0" borderId="0" xfId="3" applyBorder="1" applyAlignment="1">
      <alignment horizontal="left" vertical="center"/>
    </xf>
    <xf numFmtId="0" fontId="1" fillId="0" borderId="0" xfId="3" applyBorder="1" applyAlignment="1">
      <alignment horizontal="left" vertical="center" wrapText="1"/>
    </xf>
    <xf numFmtId="4" fontId="2" fillId="0" borderId="0" xfId="3" applyNumberFormat="1" applyFont="1" applyBorder="1" applyAlignment="1">
      <alignment horizontal="right" vertical="center"/>
    </xf>
    <xf numFmtId="4" fontId="2" fillId="0" borderId="0" xfId="3" applyNumberFormat="1" applyFont="1" applyFill="1" applyAlignment="1">
      <alignment horizontal="right" vertical="center"/>
    </xf>
    <xf numFmtId="164" fontId="6" fillId="0" borderId="0" xfId="4" applyNumberFormat="1" applyFont="1" applyFill="1" applyBorder="1" applyAlignment="1">
      <alignment horizontal="right" vertical="center"/>
    </xf>
    <xf numFmtId="0" fontId="1" fillId="0" borderId="1" xfId="3" applyBorder="1" applyAlignment="1">
      <alignment horizontal="center" vertical="center"/>
    </xf>
    <xf numFmtId="0" fontId="1" fillId="0" borderId="1" xfId="3" applyBorder="1" applyAlignment="1">
      <alignment horizontal="left" vertical="center"/>
    </xf>
    <xf numFmtId="0" fontId="1" fillId="0" borderId="1" xfId="3" applyBorder="1" applyAlignment="1">
      <alignment horizontal="left" vertical="center" wrapText="1"/>
    </xf>
    <xf numFmtId="4" fontId="1" fillId="0" borderId="1" xfId="3" applyNumberFormat="1" applyBorder="1" applyAlignment="1">
      <alignment horizontal="right" vertical="center"/>
    </xf>
    <xf numFmtId="0" fontId="7" fillId="0" borderId="2" xfId="3" applyFont="1" applyFill="1" applyBorder="1" applyAlignment="1">
      <alignment horizontal="center" vertical="center"/>
    </xf>
    <xf numFmtId="0" fontId="7" fillId="0" borderId="3" xfId="3" applyFont="1" applyFill="1" applyBorder="1" applyAlignment="1">
      <alignment horizontal="center" vertical="center"/>
    </xf>
    <xf numFmtId="4" fontId="7" fillId="0" borderId="3" xfId="3" applyNumberFormat="1" applyFont="1" applyFill="1" applyBorder="1" applyAlignment="1">
      <alignment horizontal="center" vertical="center" wrapText="1"/>
    </xf>
    <xf numFmtId="4" fontId="7" fillId="0" borderId="4" xfId="3" applyNumberFormat="1" applyFont="1" applyFill="1" applyBorder="1" applyAlignment="1">
      <alignment horizontal="center" vertical="center" wrapText="1"/>
    </xf>
    <xf numFmtId="0" fontId="7" fillId="0" borderId="5" xfId="3" applyFont="1" applyFill="1" applyBorder="1" applyAlignment="1">
      <alignment horizontal="center" vertical="center"/>
    </xf>
    <xf numFmtId="0" fontId="7" fillId="0" borderId="6" xfId="3" applyFont="1" applyFill="1" applyBorder="1" applyAlignment="1">
      <alignment horizontal="center" vertical="center"/>
    </xf>
    <xf numFmtId="4" fontId="7" fillId="0" borderId="6" xfId="3" applyNumberFormat="1" applyFont="1" applyFill="1" applyBorder="1" applyAlignment="1">
      <alignment horizontal="center" vertical="center" wrapText="1"/>
    </xf>
    <xf numFmtId="0" fontId="1" fillId="0" borderId="6" xfId="3" applyFill="1" applyBorder="1" applyAlignment="1">
      <alignment horizontal="center" vertical="center" wrapText="1"/>
    </xf>
    <xf numFmtId="0" fontId="1" fillId="0" borderId="7" xfId="3" applyFill="1" applyBorder="1" applyAlignment="1">
      <alignment horizontal="center" vertical="center" wrapText="1"/>
    </xf>
    <xf numFmtId="0" fontId="1" fillId="0" borderId="8" xfId="3" applyBorder="1" applyAlignment="1">
      <alignment horizontal="center" vertical="center"/>
    </xf>
    <xf numFmtId="4" fontId="8" fillId="0" borderId="0" xfId="3" applyNumberFormat="1" applyFont="1" applyFill="1" applyBorder="1" applyAlignment="1">
      <alignment horizontal="center" vertical="center"/>
    </xf>
    <xf numFmtId="4" fontId="8" fillId="0" borderId="9" xfId="3" applyNumberFormat="1" applyFont="1" applyFill="1" applyBorder="1" applyAlignment="1">
      <alignment horizontal="center" vertical="center"/>
    </xf>
    <xf numFmtId="0" fontId="10" fillId="2" borderId="8" xfId="5" applyFont="1" applyFill="1" applyBorder="1" applyAlignment="1">
      <alignment vertical="center"/>
    </xf>
    <xf numFmtId="0" fontId="10" fillId="2" borderId="0" xfId="5" applyFont="1" applyFill="1" applyBorder="1" applyAlignment="1">
      <alignment vertical="center"/>
    </xf>
    <xf numFmtId="0" fontId="10" fillId="2" borderId="9" xfId="5" applyFont="1" applyFill="1" applyBorder="1" applyAlignment="1">
      <alignment vertical="center"/>
    </xf>
    <xf numFmtId="0" fontId="11" fillId="0" borderId="0" xfId="3" applyFont="1"/>
    <xf numFmtId="0" fontId="13" fillId="0" borderId="5" xfId="3" applyFont="1" applyBorder="1" applyAlignment="1">
      <alignment horizontal="center" vertical="center"/>
    </xf>
    <xf numFmtId="0" fontId="13" fillId="0" borderId="6" xfId="3" applyFont="1" applyBorder="1" applyAlignment="1">
      <alignment horizontal="center" vertical="center"/>
    </xf>
    <xf numFmtId="0" fontId="13" fillId="0" borderId="6" xfId="3" applyFont="1" applyBorder="1" applyAlignment="1">
      <alignment horizontal="left" vertical="center" wrapText="1"/>
    </xf>
    <xf numFmtId="4" fontId="13" fillId="0" borderId="6" xfId="3" applyNumberFormat="1" applyFont="1" applyBorder="1" applyAlignment="1">
      <alignment horizontal="right" vertical="center"/>
    </xf>
    <xf numFmtId="4" fontId="13" fillId="0" borderId="7" xfId="3" applyNumberFormat="1" applyFont="1" applyBorder="1" applyAlignment="1">
      <alignment horizontal="right" vertical="center"/>
    </xf>
    <xf numFmtId="0" fontId="13" fillId="0" borderId="8" xfId="3" applyFont="1" applyBorder="1" applyAlignment="1">
      <alignment horizontal="center" vertical="center"/>
    </xf>
    <xf numFmtId="0" fontId="13" fillId="0" borderId="0" xfId="3" applyFont="1" applyBorder="1" applyAlignment="1">
      <alignment horizontal="center" vertical="center"/>
    </xf>
    <xf numFmtId="0" fontId="13" fillId="0" borderId="0" xfId="3" applyFont="1" applyBorder="1" applyAlignment="1">
      <alignment horizontal="left" vertical="center" wrapText="1"/>
    </xf>
    <xf numFmtId="4" fontId="14" fillId="0" borderId="0" xfId="3" applyNumberFormat="1" applyFont="1" applyBorder="1" applyAlignment="1">
      <alignment horizontal="right" vertical="center"/>
    </xf>
    <xf numFmtId="4" fontId="13" fillId="0" borderId="0" xfId="3" applyNumberFormat="1" applyFont="1" applyBorder="1" applyAlignment="1">
      <alignment horizontal="right" vertical="center"/>
    </xf>
    <xf numFmtId="4" fontId="15" fillId="0" borderId="9" xfId="3" applyNumberFormat="1" applyFont="1" applyFill="1" applyBorder="1" applyAlignment="1">
      <alignment horizontal="right" vertical="center"/>
    </xf>
    <xf numFmtId="165" fontId="2" fillId="0" borderId="0" xfId="1" applyFont="1"/>
    <xf numFmtId="40" fontId="10" fillId="2" borderId="8" xfId="5" applyNumberFormat="1" applyFont="1" applyFill="1" applyBorder="1" applyAlignment="1">
      <alignment vertical="center"/>
    </xf>
    <xf numFmtId="0" fontId="10" fillId="3" borderId="10" xfId="5" applyFont="1" applyFill="1" applyBorder="1" applyAlignment="1">
      <alignment vertical="center"/>
    </xf>
    <xf numFmtId="0" fontId="10" fillId="3" borderId="0" xfId="5" applyFont="1" applyFill="1" applyBorder="1" applyAlignment="1">
      <alignment vertical="center"/>
    </xf>
    <xf numFmtId="0" fontId="10" fillId="3" borderId="11" xfId="5" applyFont="1" applyFill="1" applyBorder="1" applyAlignment="1">
      <alignment vertical="center"/>
    </xf>
    <xf numFmtId="4" fontId="16" fillId="0" borderId="0" xfId="5" applyNumberFormat="1" applyFont="1" applyFill="1" applyBorder="1" applyAlignment="1">
      <alignment vertical="center"/>
    </xf>
    <xf numFmtId="0" fontId="13" fillId="0" borderId="5" xfId="3" applyFont="1" applyFill="1" applyBorder="1" applyAlignment="1">
      <alignment horizontal="center" vertical="center"/>
    </xf>
    <xf numFmtId="0" fontId="13" fillId="0" borderId="6" xfId="3" applyFont="1" applyFill="1" applyBorder="1" applyAlignment="1">
      <alignment horizontal="center" vertical="center"/>
    </xf>
    <xf numFmtId="0" fontId="13" fillId="0" borderId="6" xfId="3" applyFont="1" applyFill="1" applyBorder="1" applyAlignment="1">
      <alignment horizontal="left" vertical="center" wrapText="1"/>
    </xf>
    <xf numFmtId="4" fontId="13" fillId="0" borderId="6" xfId="3" applyNumberFormat="1" applyFont="1" applyFill="1" applyBorder="1" applyAlignment="1">
      <alignment horizontal="right" vertical="center"/>
    </xf>
    <xf numFmtId="4" fontId="13" fillId="0" borderId="7" xfId="3" applyNumberFormat="1" applyFont="1" applyFill="1" applyBorder="1" applyAlignment="1">
      <alignment horizontal="right" vertical="center"/>
    </xf>
    <xf numFmtId="0" fontId="11" fillId="0" borderId="0" xfId="3" applyFont="1" applyFill="1"/>
    <xf numFmtId="4" fontId="14" fillId="0" borderId="9" xfId="3" applyNumberFormat="1" applyFont="1" applyBorder="1" applyAlignment="1">
      <alignment horizontal="right" vertical="center"/>
    </xf>
    <xf numFmtId="0" fontId="13" fillId="0" borderId="0" xfId="3" applyFont="1" applyBorder="1" applyAlignment="1">
      <alignment horizontal="left" vertical="center"/>
    </xf>
    <xf numFmtId="4" fontId="13" fillId="0" borderId="9" xfId="3" applyNumberFormat="1" applyFont="1" applyBorder="1" applyAlignment="1">
      <alignment horizontal="right" vertical="center"/>
    </xf>
    <xf numFmtId="0" fontId="18" fillId="4" borderId="12" xfId="6" applyFont="1" applyFill="1" applyBorder="1" applyAlignment="1">
      <alignment horizontal="left" vertical="center"/>
    </xf>
    <xf numFmtId="0" fontId="18" fillId="4" borderId="13" xfId="6" applyFont="1" applyFill="1" applyBorder="1" applyAlignment="1">
      <alignment horizontal="left" vertical="center" wrapText="1"/>
    </xf>
    <xf numFmtId="166" fontId="19" fillId="4" borderId="14" xfId="2" applyFont="1" applyFill="1" applyBorder="1" applyAlignment="1">
      <alignment horizontal="right" vertical="center" wrapText="1"/>
    </xf>
    <xf numFmtId="4" fontId="20" fillId="0" borderId="0" xfId="6" applyNumberFormat="1" applyFont="1" applyFill="1" applyBorder="1" applyAlignment="1">
      <alignment vertical="center"/>
    </xf>
    <xf numFmtId="4" fontId="1" fillId="0" borderId="0" xfId="3" applyNumberFormat="1" applyFont="1" applyAlignment="1">
      <alignment horizontal="right" vertical="center"/>
    </xf>
    <xf numFmtId="0" fontId="1" fillId="0" borderId="0" xfId="3" applyAlignment="1">
      <alignment horizontal="center" vertical="center"/>
    </xf>
    <xf numFmtId="0" fontId="1" fillId="0" borderId="0" xfId="3" applyAlignment="1">
      <alignment horizontal="left" vertical="center"/>
    </xf>
    <xf numFmtId="0" fontId="1" fillId="0" borderId="0" xfId="3" applyAlignment="1">
      <alignment horizontal="left" vertical="center" wrapText="1"/>
    </xf>
    <xf numFmtId="4" fontId="1" fillId="0" borderId="0" xfId="3" applyNumberFormat="1" applyAlignment="1">
      <alignment horizontal="right" vertical="center"/>
    </xf>
  </cellXfs>
  <cellStyles count="7">
    <cellStyle name="Moeda" xfId="2" builtinId="4"/>
    <cellStyle name="Normal" xfId="0" builtinId="0"/>
    <cellStyle name="Normal 12" xfId="3"/>
    <cellStyle name="Normal 5 4" xfId="5"/>
    <cellStyle name="Normal_CO09_controle 2" xfId="6"/>
    <cellStyle name="Porcentagem 6" xfId="4"/>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3551464</xdr:colOff>
      <xdr:row>0</xdr:row>
      <xdr:rowOff>108856</xdr:rowOff>
    </xdr:from>
    <xdr:to>
      <xdr:col>3</xdr:col>
      <xdr:colOff>4370614</xdr:colOff>
      <xdr:row>5</xdr:row>
      <xdr:rowOff>25132</xdr:rowOff>
    </xdr:to>
    <xdr:pic>
      <xdr:nvPicPr>
        <xdr:cNvPr id="2" name="Imagem 1" descr="logos_RJ_SECT.jpg"/>
        <xdr:cNvPicPr>
          <a:picLocks noChangeAspect="1"/>
        </xdr:cNvPicPr>
      </xdr:nvPicPr>
      <xdr:blipFill>
        <a:blip xmlns:r="http://schemas.openxmlformats.org/officeDocument/2006/relationships" r:embed="rId1" cstate="print"/>
        <a:srcRect/>
        <a:stretch>
          <a:fillRect/>
        </a:stretch>
      </xdr:blipFill>
      <xdr:spPr bwMode="auto">
        <a:xfrm>
          <a:off x="6132739" y="108856"/>
          <a:ext cx="819150" cy="916401"/>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OS%20PARA%20LICITA&#199;&#195;O\CN%209%20-%20Barragens%20Flex&#237;veis_Teres&#243;polis%20-%20CAIXA\Or&#231;amento%2005-09-2017\Or&#231;amento%20Barreiras%20Flex&#237;veis_rev2018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FILES\Concorr&#234;nciaseEngenharia\DOCUME~1\Usuario\CONFIG~1\Temp\Rar$DI02.875\CanaCot%2010.5.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IÇÃO BDI"/>
      <sheetName val="Composição do BDI (3)"/>
      <sheetName val="Composição do BDI (4)"/>
      <sheetName val="ORÇAMENTO DESONERADO MAIS CARO"/>
      <sheetName val="Composição do BDI"/>
      <sheetName val="Composição do BDI (2)"/>
      <sheetName val="CRONOGRAMA"/>
      <sheetName val="PLANILHA ORÇAMENTÁRIA COM BDI"/>
      <sheetName val=" ADMINISTRAÇÃO LOCAL"/>
      <sheetName val="SERV. PRELIMINARES"/>
      <sheetName val="CANTEIRO"/>
      <sheetName val="BARREIRA FLEXÍVEL"/>
      <sheetName val="EMOP0715 (2)"/>
      <sheetName val="QUANTITATIVOS ELEVADOR"/>
      <sheetName val="AS BUILT"/>
      <sheetName val="COMPOSIÇÃO 1"/>
      <sheetName val="COMPOSIÇÃO  2"/>
      <sheetName val="COMPOSIÇÃO  3"/>
      <sheetName val="COMPOSIÇÃO  2 (2)"/>
      <sheetName val="COMPOSIÇÃO  3 (2)"/>
      <sheetName val="Reajuste de Proposta"/>
      <sheetName val="EMOP022018"/>
      <sheetName val="ELEM022018"/>
      <sheetName val="SINAPI COMP. 122016"/>
      <sheetName val="SINAPI INSU. 022016"/>
      <sheetName val="Plan1"/>
      <sheetName val="Lista de equipamentos"/>
      <sheetName val="Plan2"/>
      <sheetName val="NÚCLEO 8 - VIÁRIO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gitação de Propostas"/>
      <sheetName val="FinalizarProp"/>
      <sheetName val="Customizing"/>
      <sheetName val="Plan2"/>
      <sheetName val="Sumário Sub-Atividades"/>
      <sheetName val="Backup_Aprovação_Email"/>
      <sheetName val="Backup Aprovação"/>
      <sheetName val="Metas"/>
      <sheetName val="Avaliação VAREJO"/>
      <sheetName val="DIGITAÇÃO TAB PEÇAS ESPECIAIS"/>
      <sheetName val="BACKUP TAB PEÇAS ESPECIAIS"/>
      <sheetName val="Critérios Desc Gerais"/>
      <sheetName val="Análise de Frete"/>
      <sheetName val="Sumário Produtos"/>
      <sheetName val="Sumário TabDin"/>
      <sheetName val="BACKUP OPPORTUNITY_SHIPPING"/>
      <sheetName val="OPPORTUNITY_SHIPPING (Visual)"/>
      <sheetName val="BACKUP OPPORTUNITY_PRODUCT"/>
      <sheetName val="Relatório Peças Especiais"/>
      <sheetName val="Análise de Peças Especiais"/>
      <sheetName val="PLANILHA ORÇAMENTO"/>
      <sheetName val="Lance Inicial - PLAN ORÇAMENTO"/>
      <sheetName val="Lance Final - PLAN ORÇAMENTO"/>
      <sheetName val="TABELA DE CARREGAMENTO"/>
      <sheetName val="Aprovação"/>
      <sheetName val="MEMÓRIA DE CÁLCULO"/>
      <sheetName val="Lance Inicial - MEM DE CÁLCULO"/>
      <sheetName val="Lance Final - MEM DE CÁLCULO"/>
      <sheetName val="TAB PEÇAS ESPECIAIS"/>
      <sheetName val="ESTATÍSTICA GERAL"/>
      <sheetName val="ESTATÍSTICA GERAL MC"/>
      <sheetName val="Lance Inicial - ESTAT GERAL"/>
      <sheetName val="Lance Final - ESTAT GERAL"/>
      <sheetName val="OPPORTUNITY_PRODUCT"/>
      <sheetName val="OPPORTUNITY_SHIPPING"/>
      <sheetName val="BACKUP PLAN ORÇAMENTO"/>
      <sheetName val="BACKUP MEMÓRIA DE CÁLCULO"/>
      <sheetName val="Procura de itens"/>
      <sheetName val="RESULTADO"/>
      <sheetName val="ESPELHO"/>
      <sheetName val="Resultado2"/>
      <sheetName val="CAR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1:J162"/>
  <sheetViews>
    <sheetView showGridLines="0" showZeros="0" tabSelected="1" view="pageBreakPreview" zoomScaleNormal="60" zoomScaleSheetLayoutView="100" workbookViewId="0"/>
  </sheetViews>
  <sheetFormatPr defaultRowHeight="15" x14ac:dyDescent="0.25"/>
  <cols>
    <col min="1" max="1" width="9.140625" style="2"/>
    <col min="2" max="2" width="9.7109375" style="68" customWidth="1"/>
    <col min="3" max="3" width="19.85546875" style="69" customWidth="1"/>
    <col min="4" max="4" width="70.28515625" style="70" customWidth="1"/>
    <col min="5" max="5" width="12.42578125" style="68" customWidth="1"/>
    <col min="6" max="6" width="17.85546875" style="68" customWidth="1"/>
    <col min="7" max="7" width="17" style="71" bestFit="1" customWidth="1"/>
    <col min="8" max="8" width="24.5703125" style="71" bestFit="1" customWidth="1"/>
    <col min="9" max="9" width="9.140625" style="2"/>
    <col min="10" max="10" width="37.28515625" style="2" bestFit="1" customWidth="1"/>
    <col min="11" max="16384" width="9.140625" style="2"/>
  </cols>
  <sheetData>
    <row r="1" spans="2:9" ht="15.75" x14ac:dyDescent="0.25">
      <c r="B1" s="1"/>
      <c r="C1" s="1"/>
      <c r="D1" s="1"/>
      <c r="E1" s="1"/>
      <c r="F1" s="1"/>
      <c r="G1" s="1"/>
      <c r="H1" s="1"/>
    </row>
    <row r="2" spans="2:9" ht="15.75" x14ac:dyDescent="0.25">
      <c r="B2" s="1"/>
      <c r="C2" s="1"/>
      <c r="D2" s="1"/>
      <c r="E2" s="1"/>
      <c r="F2" s="1"/>
      <c r="G2" s="1"/>
      <c r="H2" s="1"/>
      <c r="I2" s="3"/>
    </row>
    <row r="3" spans="2:9" ht="15.75" x14ac:dyDescent="0.25">
      <c r="B3" s="1"/>
      <c r="C3" s="1"/>
      <c r="D3" s="1"/>
      <c r="E3" s="1"/>
      <c r="F3" s="1"/>
      <c r="G3" s="1"/>
      <c r="H3" s="1"/>
      <c r="I3" s="3"/>
    </row>
    <row r="4" spans="2:9" ht="15.75" x14ac:dyDescent="0.25">
      <c r="B4" s="1"/>
      <c r="C4" s="1"/>
      <c r="D4" s="1"/>
      <c r="E4" s="1"/>
      <c r="F4" s="1"/>
      <c r="G4" s="1"/>
      <c r="H4" s="1"/>
      <c r="I4" s="3"/>
    </row>
    <row r="5" spans="2:9" ht="15.75" x14ac:dyDescent="0.25">
      <c r="B5" s="1"/>
      <c r="C5" s="1"/>
      <c r="D5" s="1"/>
      <c r="E5" s="1"/>
      <c r="F5" s="1"/>
      <c r="G5" s="1"/>
      <c r="H5" s="1"/>
      <c r="I5" s="3"/>
    </row>
    <row r="6" spans="2:9" ht="15" customHeight="1" x14ac:dyDescent="0.25">
      <c r="B6" s="1"/>
      <c r="C6" s="1"/>
      <c r="D6" s="1"/>
      <c r="E6" s="1"/>
      <c r="F6" s="1"/>
      <c r="G6" s="1"/>
      <c r="H6" s="1"/>
      <c r="I6" s="4"/>
    </row>
    <row r="7" spans="2:9" s="7" customFormat="1" ht="15" customHeight="1" x14ac:dyDescent="0.25">
      <c r="B7" s="5" t="s">
        <v>0</v>
      </c>
      <c r="C7" s="5"/>
      <c r="D7" s="5"/>
      <c r="E7" s="5"/>
      <c r="F7" s="5"/>
      <c r="G7" s="5"/>
      <c r="H7" s="5"/>
      <c r="I7" s="6"/>
    </row>
    <row r="8" spans="2:9" s="7" customFormat="1" ht="15" customHeight="1" x14ac:dyDescent="0.25">
      <c r="B8" s="5" t="s">
        <v>1</v>
      </c>
      <c r="C8" s="5"/>
      <c r="D8" s="5"/>
      <c r="E8" s="5"/>
      <c r="F8" s="5"/>
      <c r="G8" s="5"/>
      <c r="H8" s="5"/>
      <c r="I8" s="6"/>
    </row>
    <row r="9" spans="2:9" ht="15" customHeight="1" x14ac:dyDescent="0.25">
      <c r="B9" s="5" t="s">
        <v>2</v>
      </c>
      <c r="C9" s="5"/>
      <c r="D9" s="5"/>
      <c r="E9" s="5"/>
      <c r="F9" s="5"/>
      <c r="G9" s="5"/>
      <c r="H9" s="5"/>
    </row>
    <row r="10" spans="2:9" ht="15" customHeight="1" x14ac:dyDescent="0.25">
      <c r="B10" s="8"/>
      <c r="C10" s="8"/>
      <c r="D10" s="8"/>
      <c r="E10" s="8"/>
      <c r="F10" s="8"/>
      <c r="G10" s="8"/>
      <c r="H10" s="8"/>
    </row>
    <row r="11" spans="2:9" ht="15" customHeight="1" x14ac:dyDescent="0.25">
      <c r="B11" s="8"/>
      <c r="C11" s="8"/>
      <c r="D11" s="8"/>
      <c r="E11" s="8"/>
      <c r="F11" s="8"/>
      <c r="G11" s="8"/>
      <c r="H11" s="8"/>
    </row>
    <row r="12" spans="2:9" ht="54.75" customHeight="1" x14ac:dyDescent="0.25">
      <c r="B12" s="9" t="s">
        <v>3</v>
      </c>
      <c r="C12" s="9"/>
      <c r="D12" s="9"/>
      <c r="E12" s="9"/>
      <c r="F12" s="9"/>
      <c r="G12" s="9"/>
      <c r="H12" s="9"/>
    </row>
    <row r="13" spans="2:9" ht="20.100000000000001" customHeight="1" x14ac:dyDescent="0.25">
      <c r="B13" s="10"/>
      <c r="C13" s="10"/>
      <c r="D13" s="10"/>
      <c r="E13" s="10"/>
      <c r="F13" s="10"/>
      <c r="G13" s="10"/>
      <c r="H13" s="10"/>
    </row>
    <row r="14" spans="2:9" ht="15" customHeight="1" x14ac:dyDescent="0.25">
      <c r="B14" s="11"/>
      <c r="C14" s="12"/>
      <c r="D14" s="13"/>
      <c r="E14" s="11"/>
      <c r="F14" s="14" t="s">
        <v>4</v>
      </c>
      <c r="G14" s="15" t="s">
        <v>5</v>
      </c>
      <c r="H14" s="16">
        <v>0.28000000000000003</v>
      </c>
    </row>
    <row r="15" spans="2:9" ht="15" customHeight="1" x14ac:dyDescent="0.25">
      <c r="B15" s="11"/>
      <c r="C15" s="12"/>
      <c r="D15" s="13"/>
      <c r="E15" s="11"/>
      <c r="F15" s="14" t="s">
        <v>6</v>
      </c>
      <c r="G15" s="15" t="s">
        <v>5</v>
      </c>
      <c r="H15" s="16">
        <v>0.15999999999999992</v>
      </c>
    </row>
    <row r="16" spans="2:9" ht="15" customHeight="1" thickBot="1" x14ac:dyDescent="0.3">
      <c r="B16" s="17"/>
      <c r="C16" s="18"/>
      <c r="D16" s="19"/>
      <c r="E16" s="17"/>
      <c r="F16" s="17"/>
      <c r="G16" s="20"/>
      <c r="H16" s="20"/>
    </row>
    <row r="17" spans="2:10" ht="33" customHeight="1" x14ac:dyDescent="0.25">
      <c r="B17" s="21" t="s">
        <v>7</v>
      </c>
      <c r="C17" s="22" t="s">
        <v>8</v>
      </c>
      <c r="D17" s="23" t="s">
        <v>9</v>
      </c>
      <c r="E17" s="23" t="s">
        <v>10</v>
      </c>
      <c r="F17" s="23" t="s">
        <v>11</v>
      </c>
      <c r="G17" s="23" t="s">
        <v>12</v>
      </c>
      <c r="H17" s="24" t="s">
        <v>13</v>
      </c>
    </row>
    <row r="18" spans="2:10" ht="33" customHeight="1" x14ac:dyDescent="0.25">
      <c r="B18" s="25"/>
      <c r="C18" s="26" t="s">
        <v>14</v>
      </c>
      <c r="D18" s="27"/>
      <c r="E18" s="27"/>
      <c r="F18" s="28"/>
      <c r="G18" s="27"/>
      <c r="H18" s="29"/>
    </row>
    <row r="19" spans="2:10" ht="16.5" x14ac:dyDescent="0.25">
      <c r="B19" s="30"/>
      <c r="C19" s="12"/>
      <c r="D19" s="13"/>
      <c r="E19" s="11"/>
      <c r="F19" s="31"/>
      <c r="G19" s="31"/>
      <c r="H19" s="32"/>
    </row>
    <row r="20" spans="2:10" s="36" customFormat="1" ht="15.75" x14ac:dyDescent="0.25">
      <c r="B20" s="33" t="s">
        <v>15</v>
      </c>
      <c r="C20" s="34"/>
      <c r="D20" s="34"/>
      <c r="E20" s="34"/>
      <c r="F20" s="34"/>
      <c r="G20" s="34"/>
      <c r="H20" s="35"/>
    </row>
    <row r="21" spans="2:10" s="36" customFormat="1" ht="45" x14ac:dyDescent="0.25">
      <c r="B21" s="37">
        <v>1</v>
      </c>
      <c r="C21" s="38" t="s">
        <v>31</v>
      </c>
      <c r="D21" s="39" t="s">
        <v>36</v>
      </c>
      <c r="E21" s="38" t="s">
        <v>37</v>
      </c>
      <c r="F21" s="40">
        <v>704</v>
      </c>
      <c r="G21" s="40">
        <v>239.7312</v>
      </c>
      <c r="H21" s="41">
        <f>+TRUNC(F21*G21,2)</f>
        <v>168770.76</v>
      </c>
    </row>
    <row r="22" spans="2:10" s="36" customFormat="1" ht="30" x14ac:dyDescent="0.25">
      <c r="B22" s="37">
        <f>B21+1</f>
        <v>2</v>
      </c>
      <c r="C22" s="38" t="s">
        <v>32</v>
      </c>
      <c r="D22" s="39" t="s">
        <v>38</v>
      </c>
      <c r="E22" s="38" t="s">
        <v>37</v>
      </c>
      <c r="F22" s="40">
        <v>2816</v>
      </c>
      <c r="G22" s="40">
        <v>41.958400000000005</v>
      </c>
      <c r="H22" s="41">
        <f>+TRUNC(F22*G22,2)</f>
        <v>118154.85</v>
      </c>
    </row>
    <row r="23" spans="2:10" s="36" customFormat="1" ht="60" x14ac:dyDescent="0.25">
      <c r="B23" s="37">
        <f>B22+1</f>
        <v>3</v>
      </c>
      <c r="C23" s="38" t="s">
        <v>33</v>
      </c>
      <c r="D23" s="39" t="s">
        <v>39</v>
      </c>
      <c r="E23" s="38" t="s">
        <v>37</v>
      </c>
      <c r="F23" s="40">
        <v>985.59999999999991</v>
      </c>
      <c r="G23" s="40">
        <v>57.983999999999995</v>
      </c>
      <c r="H23" s="41">
        <f>+TRUNC(F23*G23,2)</f>
        <v>57149.03</v>
      </c>
    </row>
    <row r="24" spans="2:10" s="36" customFormat="1" ht="60" x14ac:dyDescent="0.25">
      <c r="B24" s="37">
        <f>B23+1</f>
        <v>4</v>
      </c>
      <c r="C24" s="38" t="s">
        <v>34</v>
      </c>
      <c r="D24" s="39" t="s">
        <v>40</v>
      </c>
      <c r="E24" s="38" t="s">
        <v>37</v>
      </c>
      <c r="F24" s="40">
        <v>422.4</v>
      </c>
      <c r="G24" s="40">
        <v>7.7696000000000005</v>
      </c>
      <c r="H24" s="41">
        <f>+TRUNC(F24*G24,2)</f>
        <v>3281.87</v>
      </c>
    </row>
    <row r="25" spans="2:10" s="36" customFormat="1" ht="105" x14ac:dyDescent="0.25">
      <c r="B25" s="37">
        <f>B24+1</f>
        <v>5</v>
      </c>
      <c r="C25" s="38" t="s">
        <v>35</v>
      </c>
      <c r="D25" s="39" t="s">
        <v>41</v>
      </c>
      <c r="E25" s="38" t="s">
        <v>42</v>
      </c>
      <c r="F25" s="40">
        <v>558.14950226244343</v>
      </c>
      <c r="G25" s="40">
        <v>31.116799999999998</v>
      </c>
      <c r="H25" s="41">
        <f>+TRUNC(F25*G25,2)</f>
        <v>17367.82</v>
      </c>
    </row>
    <row r="26" spans="2:10" s="36" customFormat="1" ht="20.25" x14ac:dyDescent="0.25">
      <c r="B26" s="42"/>
      <c r="C26" s="43"/>
      <c r="D26" s="44"/>
      <c r="E26" s="43"/>
      <c r="F26" s="45" t="s">
        <v>16</v>
      </c>
      <c r="G26" s="46"/>
      <c r="H26" s="47">
        <f>SUM(H21:H25)</f>
        <v>364724.33</v>
      </c>
      <c r="J26" s="48">
        <f>H26/12</f>
        <v>30393.694166666668</v>
      </c>
    </row>
    <row r="27" spans="2:10" s="36" customFormat="1" ht="15.75" x14ac:dyDescent="0.25">
      <c r="B27" s="49" t="s">
        <v>17</v>
      </c>
      <c r="C27" s="34"/>
      <c r="D27" s="34"/>
      <c r="E27" s="34"/>
      <c r="F27" s="34"/>
      <c r="G27" s="34"/>
      <c r="H27" s="35"/>
    </row>
    <row r="28" spans="2:10" s="53" customFormat="1" ht="15.75" x14ac:dyDescent="0.25">
      <c r="B28" s="50" t="s">
        <v>18</v>
      </c>
      <c r="C28" s="51"/>
      <c r="D28" s="51"/>
      <c r="E28" s="51"/>
      <c r="F28" s="51"/>
      <c r="G28" s="51"/>
      <c r="H28" s="52"/>
    </row>
    <row r="29" spans="2:10" s="36" customFormat="1" ht="60" x14ac:dyDescent="0.25">
      <c r="B29" s="37">
        <f>B25+1</f>
        <v>6</v>
      </c>
      <c r="C29" s="38" t="s">
        <v>151</v>
      </c>
      <c r="D29" s="39" t="s">
        <v>43</v>
      </c>
      <c r="E29" s="38" t="s">
        <v>44</v>
      </c>
      <c r="F29" s="40">
        <v>17088.296000000002</v>
      </c>
      <c r="G29" s="40">
        <v>1.6768000000000001</v>
      </c>
      <c r="H29" s="41">
        <f t="shared" ref="H29:H40" si="0">+TRUNC(F29*G29,2)</f>
        <v>28653.65</v>
      </c>
    </row>
    <row r="30" spans="2:10" s="36" customFormat="1" ht="90" x14ac:dyDescent="0.25">
      <c r="B30" s="37">
        <f>B29+1</f>
        <v>7</v>
      </c>
      <c r="C30" s="38" t="s">
        <v>152</v>
      </c>
      <c r="D30" s="39" t="s">
        <v>45</v>
      </c>
      <c r="E30" s="38" t="s">
        <v>44</v>
      </c>
      <c r="F30" s="40">
        <v>3841.2</v>
      </c>
      <c r="G30" s="40">
        <v>1.28</v>
      </c>
      <c r="H30" s="41">
        <f t="shared" si="0"/>
        <v>4916.7299999999996</v>
      </c>
    </row>
    <row r="31" spans="2:10" s="36" customFormat="1" ht="45" x14ac:dyDescent="0.25">
      <c r="B31" s="37">
        <f t="shared" ref="B31:B49" si="1">B30+1</f>
        <v>8</v>
      </c>
      <c r="C31" s="38" t="s">
        <v>153</v>
      </c>
      <c r="D31" s="39" t="s">
        <v>46</v>
      </c>
      <c r="E31" s="38" t="s">
        <v>47</v>
      </c>
      <c r="F31" s="40">
        <v>156.96</v>
      </c>
      <c r="G31" s="40">
        <v>49.651200000000003</v>
      </c>
      <c r="H31" s="41">
        <f t="shared" si="0"/>
        <v>7793.25</v>
      </c>
    </row>
    <row r="32" spans="2:10" s="36" customFormat="1" ht="30" x14ac:dyDescent="0.25">
      <c r="B32" s="37">
        <f t="shared" si="1"/>
        <v>9</v>
      </c>
      <c r="C32" s="38" t="s">
        <v>154</v>
      </c>
      <c r="D32" s="39" t="s">
        <v>48</v>
      </c>
      <c r="E32" s="38" t="s">
        <v>37</v>
      </c>
      <c r="F32" s="40">
        <v>36</v>
      </c>
      <c r="G32" s="40">
        <v>94.1952</v>
      </c>
      <c r="H32" s="41">
        <f t="shared" si="0"/>
        <v>3391.02</v>
      </c>
    </row>
    <row r="33" spans="2:8" s="36" customFormat="1" ht="30" x14ac:dyDescent="0.25">
      <c r="B33" s="37">
        <f t="shared" si="1"/>
        <v>10</v>
      </c>
      <c r="C33" s="38" t="s">
        <v>155</v>
      </c>
      <c r="D33" s="39" t="s">
        <v>49</v>
      </c>
      <c r="E33" s="38" t="s">
        <v>37</v>
      </c>
      <c r="F33" s="40">
        <v>8</v>
      </c>
      <c r="G33" s="40">
        <v>50.521599999999999</v>
      </c>
      <c r="H33" s="41">
        <f t="shared" si="0"/>
        <v>404.17</v>
      </c>
    </row>
    <row r="34" spans="2:8" s="36" customFormat="1" ht="30" x14ac:dyDescent="0.25">
      <c r="B34" s="37">
        <f t="shared" si="1"/>
        <v>11</v>
      </c>
      <c r="C34" s="38" t="s">
        <v>156</v>
      </c>
      <c r="D34" s="39" t="s">
        <v>49</v>
      </c>
      <c r="E34" s="38" t="s">
        <v>37</v>
      </c>
      <c r="F34" s="40">
        <v>52</v>
      </c>
      <c r="G34" s="40">
        <v>43.903999999999996</v>
      </c>
      <c r="H34" s="41">
        <f t="shared" si="0"/>
        <v>2283</v>
      </c>
    </row>
    <row r="35" spans="2:8" s="36" customFormat="1" ht="90" x14ac:dyDescent="0.25">
      <c r="B35" s="37">
        <f t="shared" si="1"/>
        <v>12</v>
      </c>
      <c r="C35" s="38" t="s">
        <v>157</v>
      </c>
      <c r="D35" s="39" t="s">
        <v>50</v>
      </c>
      <c r="E35" s="38" t="s">
        <v>37</v>
      </c>
      <c r="F35" s="40">
        <v>36</v>
      </c>
      <c r="G35" s="40">
        <v>134.4896</v>
      </c>
      <c r="H35" s="41">
        <f t="shared" si="0"/>
        <v>4841.62</v>
      </c>
    </row>
    <row r="36" spans="2:8" s="36" customFormat="1" ht="90" x14ac:dyDescent="0.25">
      <c r="B36" s="37">
        <f t="shared" si="1"/>
        <v>13</v>
      </c>
      <c r="C36" s="38" t="s">
        <v>158</v>
      </c>
      <c r="D36" s="39" t="s">
        <v>50</v>
      </c>
      <c r="E36" s="38" t="s">
        <v>37</v>
      </c>
      <c r="F36" s="40">
        <v>8</v>
      </c>
      <c r="G36" s="40">
        <v>87.167999999999992</v>
      </c>
      <c r="H36" s="41">
        <f t="shared" si="0"/>
        <v>697.34</v>
      </c>
    </row>
    <row r="37" spans="2:8" s="36" customFormat="1" ht="90" x14ac:dyDescent="0.25">
      <c r="B37" s="37">
        <f t="shared" si="1"/>
        <v>14</v>
      </c>
      <c r="C37" s="38" t="s">
        <v>159</v>
      </c>
      <c r="D37" s="39" t="s">
        <v>50</v>
      </c>
      <c r="E37" s="38" t="s">
        <v>37</v>
      </c>
      <c r="F37" s="40">
        <v>52</v>
      </c>
      <c r="G37" s="40">
        <v>76.441599999999994</v>
      </c>
      <c r="H37" s="41">
        <f t="shared" si="0"/>
        <v>3974.96</v>
      </c>
    </row>
    <row r="38" spans="2:8" s="36" customFormat="1" ht="60" x14ac:dyDescent="0.25">
      <c r="B38" s="37">
        <f t="shared" si="1"/>
        <v>15</v>
      </c>
      <c r="C38" s="38" t="s">
        <v>160</v>
      </c>
      <c r="D38" s="39" t="s">
        <v>51</v>
      </c>
      <c r="E38" s="38" t="s">
        <v>37</v>
      </c>
      <c r="F38" s="40">
        <v>36</v>
      </c>
      <c r="G38" s="40">
        <v>155.0592</v>
      </c>
      <c r="H38" s="41">
        <f t="shared" si="0"/>
        <v>5582.13</v>
      </c>
    </row>
    <row r="39" spans="2:8" s="36" customFormat="1" ht="60" x14ac:dyDescent="0.25">
      <c r="B39" s="37">
        <f t="shared" si="1"/>
        <v>16</v>
      </c>
      <c r="C39" s="38" t="s">
        <v>161</v>
      </c>
      <c r="D39" s="39" t="s">
        <v>51</v>
      </c>
      <c r="E39" s="38" t="s">
        <v>37</v>
      </c>
      <c r="F39" s="40">
        <v>8</v>
      </c>
      <c r="G39" s="40">
        <v>63.974399999999996</v>
      </c>
      <c r="H39" s="41">
        <f t="shared" si="0"/>
        <v>511.79</v>
      </c>
    </row>
    <row r="40" spans="2:8" s="36" customFormat="1" ht="60" x14ac:dyDescent="0.25">
      <c r="B40" s="37">
        <f t="shared" si="1"/>
        <v>17</v>
      </c>
      <c r="C40" s="38" t="s">
        <v>162</v>
      </c>
      <c r="D40" s="39" t="s">
        <v>51</v>
      </c>
      <c r="E40" s="38" t="s">
        <v>37</v>
      </c>
      <c r="F40" s="40">
        <v>52</v>
      </c>
      <c r="G40" s="40">
        <v>51.379200000000004</v>
      </c>
      <c r="H40" s="41">
        <f t="shared" si="0"/>
        <v>2671.71</v>
      </c>
    </row>
    <row r="41" spans="2:8" s="53" customFormat="1" ht="15.75" x14ac:dyDescent="0.25">
      <c r="B41" s="50" t="s">
        <v>19</v>
      </c>
      <c r="C41" s="51"/>
      <c r="D41" s="51"/>
      <c r="E41" s="51"/>
      <c r="F41" s="51"/>
      <c r="G41" s="51"/>
      <c r="H41" s="52"/>
    </row>
    <row r="42" spans="2:8" s="36" customFormat="1" ht="30" x14ac:dyDescent="0.25">
      <c r="B42" s="37">
        <f>B40+1</f>
        <v>18</v>
      </c>
      <c r="C42" s="38">
        <v>73686</v>
      </c>
      <c r="D42" s="39" t="s">
        <v>52</v>
      </c>
      <c r="E42" s="38" t="s">
        <v>53</v>
      </c>
      <c r="F42" s="40">
        <v>995</v>
      </c>
      <c r="G42" s="40">
        <v>30.528000000000002</v>
      </c>
      <c r="H42" s="41">
        <f>+TRUNC(F42*G42,2)</f>
        <v>30375.360000000001</v>
      </c>
    </row>
    <row r="43" spans="2:8" s="36" customFormat="1" ht="90" x14ac:dyDescent="0.25">
      <c r="B43" s="37">
        <f>B42+1</f>
        <v>19</v>
      </c>
      <c r="C43" s="38" t="s">
        <v>163</v>
      </c>
      <c r="D43" s="39" t="s">
        <v>54</v>
      </c>
      <c r="E43" s="38" t="s">
        <v>53</v>
      </c>
      <c r="F43" s="40">
        <v>995</v>
      </c>
      <c r="G43" s="40">
        <v>1.6384000000000001</v>
      </c>
      <c r="H43" s="41">
        <f>+TRUNC(F43*G43,2)</f>
        <v>1630.2</v>
      </c>
    </row>
    <row r="44" spans="2:8" s="36" customFormat="1" ht="60" x14ac:dyDescent="0.25">
      <c r="B44" s="37">
        <f>B43+1</f>
        <v>20</v>
      </c>
      <c r="C44" s="38" t="s">
        <v>164</v>
      </c>
      <c r="D44" s="39" t="s">
        <v>55</v>
      </c>
      <c r="E44" s="38" t="s">
        <v>56</v>
      </c>
      <c r="F44" s="40">
        <v>77</v>
      </c>
      <c r="G44" s="40">
        <v>6.8991999999999996</v>
      </c>
      <c r="H44" s="41">
        <f>+TRUNC(F44*G44,2)</f>
        <v>531.23</v>
      </c>
    </row>
    <row r="45" spans="2:8" s="53" customFormat="1" ht="15.75" x14ac:dyDescent="0.25">
      <c r="B45" s="50" t="s">
        <v>20</v>
      </c>
      <c r="C45" s="51"/>
      <c r="D45" s="51"/>
      <c r="E45" s="51"/>
      <c r="F45" s="51"/>
      <c r="G45" s="51"/>
      <c r="H45" s="52"/>
    </row>
    <row r="46" spans="2:8" s="36" customFormat="1" ht="60" x14ac:dyDescent="0.25">
      <c r="B46" s="37">
        <f>B44+1</f>
        <v>21</v>
      </c>
      <c r="C46" s="38" t="s">
        <v>165</v>
      </c>
      <c r="D46" s="39" t="s">
        <v>57</v>
      </c>
      <c r="E46" s="38" t="s">
        <v>58</v>
      </c>
      <c r="F46" s="40">
        <v>40</v>
      </c>
      <c r="G46" s="40">
        <v>127.41120000000001</v>
      </c>
      <c r="H46" s="41">
        <f>+TRUNC(F46*G46,2)</f>
        <v>5096.4399999999996</v>
      </c>
    </row>
    <row r="47" spans="2:8" s="36" customFormat="1" ht="60" x14ac:dyDescent="0.25">
      <c r="B47" s="37">
        <f t="shared" si="1"/>
        <v>22</v>
      </c>
      <c r="C47" s="38" t="s">
        <v>166</v>
      </c>
      <c r="D47" s="39" t="s">
        <v>59</v>
      </c>
      <c r="E47" s="38" t="s">
        <v>58</v>
      </c>
      <c r="F47" s="40">
        <v>24</v>
      </c>
      <c r="G47" s="40">
        <v>505.90720000000005</v>
      </c>
      <c r="H47" s="41">
        <f>+TRUNC(F47*G47,2)</f>
        <v>12141.77</v>
      </c>
    </row>
    <row r="48" spans="2:8" s="36" customFormat="1" ht="60" x14ac:dyDescent="0.25">
      <c r="B48" s="37">
        <f t="shared" si="1"/>
        <v>23</v>
      </c>
      <c r="C48" s="38" t="s">
        <v>167</v>
      </c>
      <c r="D48" s="39" t="s">
        <v>60</v>
      </c>
      <c r="E48" s="38" t="s">
        <v>58</v>
      </c>
      <c r="F48" s="40">
        <v>16</v>
      </c>
      <c r="G48" s="40">
        <v>851.73759999999993</v>
      </c>
      <c r="H48" s="41">
        <f>+TRUNC(F48*G48,2)</f>
        <v>13627.8</v>
      </c>
    </row>
    <row r="49" spans="2:8" s="36" customFormat="1" ht="45" x14ac:dyDescent="0.25">
      <c r="B49" s="37">
        <f t="shared" si="1"/>
        <v>24</v>
      </c>
      <c r="C49" s="38" t="s">
        <v>168</v>
      </c>
      <c r="D49" s="39" t="s">
        <v>61</v>
      </c>
      <c r="E49" s="38" t="s">
        <v>62</v>
      </c>
      <c r="F49" s="40">
        <v>1</v>
      </c>
      <c r="G49" s="40">
        <v>7629.2736000000004</v>
      </c>
      <c r="H49" s="41">
        <f>+TRUNC(F49*G49,2)</f>
        <v>7629.27</v>
      </c>
    </row>
    <row r="50" spans="2:8" s="36" customFormat="1" ht="45" x14ac:dyDescent="0.25">
      <c r="B50" s="37">
        <f>B49+1</f>
        <v>25</v>
      </c>
      <c r="C50" s="38" t="s">
        <v>169</v>
      </c>
      <c r="D50" s="39" t="s">
        <v>63</v>
      </c>
      <c r="E50" s="38" t="s">
        <v>62</v>
      </c>
      <c r="F50" s="40">
        <v>1</v>
      </c>
      <c r="G50" s="40">
        <v>12132.0576</v>
      </c>
      <c r="H50" s="41">
        <f>+TRUNC(F50*G50,2)</f>
        <v>12132.05</v>
      </c>
    </row>
    <row r="51" spans="2:8" s="53" customFormat="1" ht="15.75" x14ac:dyDescent="0.25">
      <c r="B51" s="50" t="s">
        <v>21</v>
      </c>
      <c r="C51" s="51"/>
      <c r="D51" s="51"/>
      <c r="E51" s="51"/>
      <c r="F51" s="51"/>
      <c r="G51" s="51"/>
      <c r="H51" s="52"/>
    </row>
    <row r="52" spans="2:8" s="36" customFormat="1" ht="45" x14ac:dyDescent="0.25">
      <c r="B52" s="37">
        <f>B50+1</f>
        <v>26</v>
      </c>
      <c r="C52" s="38" t="s">
        <v>170</v>
      </c>
      <c r="D52" s="39" t="s">
        <v>64</v>
      </c>
      <c r="E52" s="38" t="s">
        <v>53</v>
      </c>
      <c r="F52" s="40">
        <v>32</v>
      </c>
      <c r="G52" s="40">
        <v>400.19200000000001</v>
      </c>
      <c r="H52" s="41">
        <f>+TRUNC(F52*G52,2)</f>
        <v>12806.14</v>
      </c>
    </row>
    <row r="53" spans="2:8" s="53" customFormat="1" ht="15.75" x14ac:dyDescent="0.25">
      <c r="B53" s="50" t="s">
        <v>22</v>
      </c>
      <c r="C53" s="51"/>
      <c r="D53" s="51"/>
      <c r="E53" s="51"/>
      <c r="F53" s="51"/>
      <c r="G53" s="51"/>
      <c r="H53" s="52"/>
    </row>
    <row r="54" spans="2:8" s="36" customFormat="1" ht="30" x14ac:dyDescent="0.25">
      <c r="B54" s="37">
        <f>B52+1</f>
        <v>27</v>
      </c>
      <c r="C54" s="38" t="s">
        <v>171</v>
      </c>
      <c r="D54" s="39" t="s">
        <v>65</v>
      </c>
      <c r="E54" s="38" t="s">
        <v>53</v>
      </c>
      <c r="F54" s="40">
        <v>285</v>
      </c>
      <c r="G54" s="40">
        <v>0.37119999999999997</v>
      </c>
      <c r="H54" s="41">
        <f t="shared" ref="H54:H102" si="2">+TRUNC(F54*G54,2)</f>
        <v>105.79</v>
      </c>
    </row>
    <row r="55" spans="2:8" s="36" customFormat="1" ht="98.25" customHeight="1" x14ac:dyDescent="0.25">
      <c r="B55" s="37">
        <f>B54+1</f>
        <v>28</v>
      </c>
      <c r="C55" s="38" t="s">
        <v>172</v>
      </c>
      <c r="D55" s="39" t="s">
        <v>66</v>
      </c>
      <c r="E55" s="38" t="s">
        <v>44</v>
      </c>
      <c r="F55" s="40">
        <v>1251.7199999999998</v>
      </c>
      <c r="G55" s="40">
        <v>2.048</v>
      </c>
      <c r="H55" s="41">
        <f t="shared" si="2"/>
        <v>2563.52</v>
      </c>
    </row>
    <row r="56" spans="2:8" s="36" customFormat="1" ht="99.75" customHeight="1" x14ac:dyDescent="0.25">
      <c r="B56" s="37">
        <f t="shared" ref="B56:B102" si="3">B55+1</f>
        <v>29</v>
      </c>
      <c r="C56" s="38" t="s">
        <v>173</v>
      </c>
      <c r="D56" s="39" t="s">
        <v>67</v>
      </c>
      <c r="E56" s="38" t="s">
        <v>68</v>
      </c>
      <c r="F56" s="40">
        <v>40.5</v>
      </c>
      <c r="G56" s="40">
        <v>7.6288</v>
      </c>
      <c r="H56" s="41">
        <f t="shared" si="2"/>
        <v>308.95999999999998</v>
      </c>
    </row>
    <row r="57" spans="2:8" s="36" customFormat="1" ht="36.75" customHeight="1" x14ac:dyDescent="0.25">
      <c r="B57" s="37">
        <f t="shared" si="3"/>
        <v>30</v>
      </c>
      <c r="C57" s="38" t="s">
        <v>174</v>
      </c>
      <c r="D57" s="39" t="s">
        <v>69</v>
      </c>
      <c r="E57" s="38" t="s">
        <v>68</v>
      </c>
      <c r="F57" s="40">
        <v>38.095238095238095</v>
      </c>
      <c r="G57" s="40">
        <v>67.4816</v>
      </c>
      <c r="H57" s="41">
        <f t="shared" si="2"/>
        <v>2570.7199999999998</v>
      </c>
    </row>
    <row r="58" spans="2:8" s="36" customFormat="1" ht="32.25" customHeight="1" x14ac:dyDescent="0.25">
      <c r="B58" s="37">
        <f t="shared" si="3"/>
        <v>31</v>
      </c>
      <c r="C58" s="38" t="s">
        <v>175</v>
      </c>
      <c r="D58" s="39" t="s">
        <v>70</v>
      </c>
      <c r="E58" s="38" t="s">
        <v>68</v>
      </c>
      <c r="F58" s="40">
        <v>16.5</v>
      </c>
      <c r="G58" s="40">
        <v>98.367999999999995</v>
      </c>
      <c r="H58" s="41">
        <f t="shared" si="2"/>
        <v>1623.07</v>
      </c>
    </row>
    <row r="59" spans="2:8" s="36" customFormat="1" ht="75.75" customHeight="1" x14ac:dyDescent="0.25">
      <c r="B59" s="37">
        <f t="shared" si="3"/>
        <v>32</v>
      </c>
      <c r="C59" s="38" t="s">
        <v>176</v>
      </c>
      <c r="D59" s="39" t="s">
        <v>71</v>
      </c>
      <c r="E59" s="38" t="s">
        <v>53</v>
      </c>
      <c r="F59" s="40">
        <v>285</v>
      </c>
      <c r="G59" s="40">
        <v>18.8032</v>
      </c>
      <c r="H59" s="41">
        <f t="shared" si="2"/>
        <v>5358.91</v>
      </c>
    </row>
    <row r="60" spans="2:8" s="36" customFormat="1" ht="107.25" customHeight="1" x14ac:dyDescent="0.25">
      <c r="B60" s="37">
        <f t="shared" si="3"/>
        <v>33</v>
      </c>
      <c r="C60" s="38" t="s">
        <v>177</v>
      </c>
      <c r="D60" s="39" t="s">
        <v>72</v>
      </c>
      <c r="E60" s="38" t="s">
        <v>73</v>
      </c>
      <c r="F60" s="40">
        <v>12</v>
      </c>
      <c r="G60" s="40">
        <v>742.4</v>
      </c>
      <c r="H60" s="41">
        <f t="shared" si="2"/>
        <v>8908.7999999999993</v>
      </c>
    </row>
    <row r="61" spans="2:8" s="36" customFormat="1" ht="51" customHeight="1" x14ac:dyDescent="0.25">
      <c r="B61" s="37">
        <f t="shared" si="3"/>
        <v>34</v>
      </c>
      <c r="C61" s="38" t="s">
        <v>178</v>
      </c>
      <c r="D61" s="39" t="s">
        <v>74</v>
      </c>
      <c r="E61" s="38" t="s">
        <v>62</v>
      </c>
      <c r="F61" s="40">
        <v>4</v>
      </c>
      <c r="G61" s="40">
        <v>73.71520000000001</v>
      </c>
      <c r="H61" s="41">
        <f t="shared" si="2"/>
        <v>294.86</v>
      </c>
    </row>
    <row r="62" spans="2:8" s="36" customFormat="1" ht="50.25" customHeight="1" x14ac:dyDescent="0.25">
      <c r="B62" s="37">
        <f t="shared" si="3"/>
        <v>35</v>
      </c>
      <c r="C62" s="38" t="s">
        <v>179</v>
      </c>
      <c r="D62" s="39" t="s">
        <v>75</v>
      </c>
      <c r="E62" s="38" t="s">
        <v>76</v>
      </c>
      <c r="F62" s="40">
        <v>388</v>
      </c>
      <c r="G62" s="40">
        <v>26.9312</v>
      </c>
      <c r="H62" s="41">
        <f t="shared" si="2"/>
        <v>10449.299999999999</v>
      </c>
    </row>
    <row r="63" spans="2:8" s="36" customFormat="1" ht="65.25" customHeight="1" x14ac:dyDescent="0.25">
      <c r="B63" s="37">
        <f t="shared" si="3"/>
        <v>36</v>
      </c>
      <c r="C63" s="38" t="s">
        <v>180</v>
      </c>
      <c r="D63" s="39" t="s">
        <v>77</v>
      </c>
      <c r="E63" s="38" t="s">
        <v>53</v>
      </c>
      <c r="F63" s="40">
        <v>70</v>
      </c>
      <c r="G63" s="40">
        <v>457.01120000000003</v>
      </c>
      <c r="H63" s="41">
        <f t="shared" si="2"/>
        <v>31990.78</v>
      </c>
    </row>
    <row r="64" spans="2:8" s="36" customFormat="1" ht="94.5" customHeight="1" x14ac:dyDescent="0.25">
      <c r="B64" s="37">
        <f t="shared" si="3"/>
        <v>37</v>
      </c>
      <c r="C64" s="38" t="s">
        <v>181</v>
      </c>
      <c r="D64" s="39" t="s">
        <v>78</v>
      </c>
      <c r="E64" s="38" t="s">
        <v>68</v>
      </c>
      <c r="F64" s="40">
        <v>12.52</v>
      </c>
      <c r="G64" s="40">
        <v>2361.2800000000002</v>
      </c>
      <c r="H64" s="41">
        <f t="shared" si="2"/>
        <v>29563.22</v>
      </c>
    </row>
    <row r="65" spans="2:8" s="36" customFormat="1" ht="90" x14ac:dyDescent="0.25">
      <c r="B65" s="37">
        <f t="shared" si="3"/>
        <v>38</v>
      </c>
      <c r="C65" s="38" t="s">
        <v>182</v>
      </c>
      <c r="D65" s="39" t="s">
        <v>79</v>
      </c>
      <c r="E65" s="38" t="s">
        <v>53</v>
      </c>
      <c r="F65" s="40">
        <v>280</v>
      </c>
      <c r="G65" s="40">
        <v>18.559999999999999</v>
      </c>
      <c r="H65" s="41">
        <f t="shared" si="2"/>
        <v>5196.8</v>
      </c>
    </row>
    <row r="66" spans="2:8" s="36" customFormat="1" ht="63" customHeight="1" x14ac:dyDescent="0.25">
      <c r="B66" s="37">
        <f t="shared" si="3"/>
        <v>39</v>
      </c>
      <c r="C66" s="38" t="s">
        <v>183</v>
      </c>
      <c r="D66" s="39" t="s">
        <v>80</v>
      </c>
      <c r="E66" s="38" t="s">
        <v>62</v>
      </c>
      <c r="F66" s="40">
        <v>1</v>
      </c>
      <c r="G66" s="40">
        <v>3578.0864000000001</v>
      </c>
      <c r="H66" s="41">
        <f t="shared" si="2"/>
        <v>3578.08</v>
      </c>
    </row>
    <row r="67" spans="2:8" s="36" customFormat="1" ht="72" customHeight="1" x14ac:dyDescent="0.25">
      <c r="B67" s="37">
        <f t="shared" si="3"/>
        <v>40</v>
      </c>
      <c r="C67" s="38" t="s">
        <v>184</v>
      </c>
      <c r="D67" s="39" t="s">
        <v>81</v>
      </c>
      <c r="E67" s="38" t="s">
        <v>58</v>
      </c>
      <c r="F67" s="40">
        <v>40</v>
      </c>
      <c r="G67" s="40">
        <v>35.136000000000003</v>
      </c>
      <c r="H67" s="41">
        <f t="shared" si="2"/>
        <v>1405.44</v>
      </c>
    </row>
    <row r="68" spans="2:8" s="36" customFormat="1" ht="78.75" customHeight="1" x14ac:dyDescent="0.25">
      <c r="B68" s="37">
        <f t="shared" si="3"/>
        <v>41</v>
      </c>
      <c r="C68" s="38" t="s">
        <v>185</v>
      </c>
      <c r="D68" s="39" t="s">
        <v>82</v>
      </c>
      <c r="E68" s="38" t="s">
        <v>62</v>
      </c>
      <c r="F68" s="40">
        <v>2</v>
      </c>
      <c r="G68" s="40">
        <v>254.78400000000002</v>
      </c>
      <c r="H68" s="41">
        <f t="shared" si="2"/>
        <v>509.56</v>
      </c>
    </row>
    <row r="69" spans="2:8" s="36" customFormat="1" ht="60" x14ac:dyDescent="0.25">
      <c r="B69" s="37">
        <f t="shared" si="3"/>
        <v>42</v>
      </c>
      <c r="C69" s="38" t="s">
        <v>186</v>
      </c>
      <c r="D69" s="39" t="s">
        <v>83</v>
      </c>
      <c r="E69" s="38" t="s">
        <v>68</v>
      </c>
      <c r="F69" s="40">
        <v>17.814</v>
      </c>
      <c r="G69" s="40">
        <v>63.961599999999997</v>
      </c>
      <c r="H69" s="41">
        <f t="shared" si="2"/>
        <v>1139.4100000000001</v>
      </c>
    </row>
    <row r="70" spans="2:8" s="36" customFormat="1" ht="45.75" customHeight="1" x14ac:dyDescent="0.25">
      <c r="B70" s="37">
        <f t="shared" si="3"/>
        <v>43</v>
      </c>
      <c r="C70" s="38" t="s">
        <v>187</v>
      </c>
      <c r="D70" s="39" t="s">
        <v>84</v>
      </c>
      <c r="E70" s="38" t="s">
        <v>85</v>
      </c>
      <c r="F70" s="40">
        <v>166.95</v>
      </c>
      <c r="G70" s="40">
        <v>6.4639999999999995</v>
      </c>
      <c r="H70" s="41">
        <f t="shared" si="2"/>
        <v>1079.1600000000001</v>
      </c>
    </row>
    <row r="71" spans="2:8" s="36" customFormat="1" ht="67.5" customHeight="1" x14ac:dyDescent="0.25">
      <c r="B71" s="37">
        <f t="shared" si="3"/>
        <v>44</v>
      </c>
      <c r="C71" s="38" t="s">
        <v>188</v>
      </c>
      <c r="D71" s="39" t="s">
        <v>86</v>
      </c>
      <c r="E71" s="38" t="s">
        <v>87</v>
      </c>
      <c r="F71" s="40">
        <v>71.55</v>
      </c>
      <c r="G71" s="40">
        <v>4.3520000000000003</v>
      </c>
      <c r="H71" s="41">
        <f t="shared" si="2"/>
        <v>311.38</v>
      </c>
    </row>
    <row r="72" spans="2:8" s="36" customFormat="1" ht="45" x14ac:dyDescent="0.25">
      <c r="B72" s="37">
        <f t="shared" si="3"/>
        <v>45</v>
      </c>
      <c r="C72" s="38" t="s">
        <v>189</v>
      </c>
      <c r="D72" s="39" t="s">
        <v>88</v>
      </c>
      <c r="E72" s="38" t="s">
        <v>68</v>
      </c>
      <c r="F72" s="40">
        <v>17.325419510513715</v>
      </c>
      <c r="G72" s="40">
        <v>24.8704</v>
      </c>
      <c r="H72" s="41">
        <f t="shared" si="2"/>
        <v>430.89</v>
      </c>
    </row>
    <row r="73" spans="2:8" s="36" customFormat="1" ht="34.5" customHeight="1" x14ac:dyDescent="0.25">
      <c r="B73" s="37">
        <f t="shared" si="3"/>
        <v>46</v>
      </c>
      <c r="C73" s="38">
        <v>72897</v>
      </c>
      <c r="D73" s="39" t="s">
        <v>89</v>
      </c>
      <c r="E73" s="38" t="s">
        <v>68</v>
      </c>
      <c r="F73" s="40">
        <v>23.158200000000001</v>
      </c>
      <c r="G73" s="40">
        <v>30.246399999999998</v>
      </c>
      <c r="H73" s="41">
        <f t="shared" si="2"/>
        <v>700.45</v>
      </c>
    </row>
    <row r="74" spans="2:8" s="36" customFormat="1" ht="102" customHeight="1" x14ac:dyDescent="0.25">
      <c r="B74" s="37">
        <f t="shared" si="3"/>
        <v>47</v>
      </c>
      <c r="C74" s="38" t="s">
        <v>190</v>
      </c>
      <c r="D74" s="39" t="s">
        <v>90</v>
      </c>
      <c r="E74" s="38" t="s">
        <v>44</v>
      </c>
      <c r="F74" s="40">
        <v>738.92471999999998</v>
      </c>
      <c r="G74" s="40">
        <v>1.5231999999999999</v>
      </c>
      <c r="H74" s="41">
        <f t="shared" si="2"/>
        <v>1125.53</v>
      </c>
    </row>
    <row r="75" spans="2:8" s="36" customFormat="1" ht="75" x14ac:dyDescent="0.25">
      <c r="B75" s="37">
        <f t="shared" si="3"/>
        <v>48</v>
      </c>
      <c r="C75" s="38" t="s">
        <v>23</v>
      </c>
      <c r="D75" s="39" t="s">
        <v>91</v>
      </c>
      <c r="E75" s="38" t="s">
        <v>92</v>
      </c>
      <c r="F75" s="40">
        <v>23.158200000000001</v>
      </c>
      <c r="G75" s="40">
        <v>18.6752</v>
      </c>
      <c r="H75" s="41">
        <f>+TRUNC(F75*G75,2)</f>
        <v>432.48</v>
      </c>
    </row>
    <row r="76" spans="2:8" s="36" customFormat="1" ht="57" customHeight="1" x14ac:dyDescent="0.25">
      <c r="B76" s="37">
        <f t="shared" si="3"/>
        <v>49</v>
      </c>
      <c r="C76" s="38" t="s">
        <v>191</v>
      </c>
      <c r="D76" s="39" t="s">
        <v>93</v>
      </c>
      <c r="E76" s="38" t="s">
        <v>62</v>
      </c>
      <c r="F76" s="40">
        <v>1</v>
      </c>
      <c r="G76" s="40">
        <v>6160.5119999999997</v>
      </c>
      <c r="H76" s="41">
        <f t="shared" si="2"/>
        <v>6160.51</v>
      </c>
    </row>
    <row r="77" spans="2:8" s="36" customFormat="1" ht="60" customHeight="1" x14ac:dyDescent="0.25">
      <c r="B77" s="37">
        <f t="shared" si="3"/>
        <v>50</v>
      </c>
      <c r="C77" s="38" t="s">
        <v>192</v>
      </c>
      <c r="D77" s="39" t="s">
        <v>94</v>
      </c>
      <c r="E77" s="38" t="s">
        <v>62</v>
      </c>
      <c r="F77" s="40">
        <v>1</v>
      </c>
      <c r="G77" s="40">
        <v>3836.9023999999999</v>
      </c>
      <c r="H77" s="41">
        <f t="shared" si="2"/>
        <v>3836.9</v>
      </c>
    </row>
    <row r="78" spans="2:8" s="36" customFormat="1" ht="53.25" customHeight="1" x14ac:dyDescent="0.25">
      <c r="B78" s="37">
        <f t="shared" si="3"/>
        <v>51</v>
      </c>
      <c r="C78" s="38" t="s">
        <v>175</v>
      </c>
      <c r="D78" s="39" t="s">
        <v>70</v>
      </c>
      <c r="E78" s="38" t="s">
        <v>68</v>
      </c>
      <c r="F78" s="40">
        <v>6.4339817545518976</v>
      </c>
      <c r="G78" s="40">
        <v>98.367999999999995</v>
      </c>
      <c r="H78" s="41">
        <f t="shared" si="2"/>
        <v>632.89</v>
      </c>
    </row>
    <row r="79" spans="2:8" s="36" customFormat="1" ht="15.75" x14ac:dyDescent="0.25">
      <c r="B79" s="37">
        <f t="shared" si="3"/>
        <v>52</v>
      </c>
      <c r="C79" s="38">
        <v>93358</v>
      </c>
      <c r="D79" s="39" t="s">
        <v>95</v>
      </c>
      <c r="E79" s="38" t="s">
        <v>68</v>
      </c>
      <c r="F79" s="40">
        <v>26.25</v>
      </c>
      <c r="G79" s="40">
        <v>103.69280000000001</v>
      </c>
      <c r="H79" s="41">
        <f t="shared" si="2"/>
        <v>2721.93</v>
      </c>
    </row>
    <row r="80" spans="2:8" s="59" customFormat="1" ht="15.75" x14ac:dyDescent="0.25">
      <c r="B80" s="54">
        <f t="shared" si="3"/>
        <v>53</v>
      </c>
      <c r="C80" s="55">
        <v>72897</v>
      </c>
      <c r="D80" s="56" t="s">
        <v>89</v>
      </c>
      <c r="E80" s="55" t="s">
        <v>68</v>
      </c>
      <c r="F80" s="57">
        <v>34.125</v>
      </c>
      <c r="G80" s="57">
        <v>30.246399999999998</v>
      </c>
      <c r="H80" s="58">
        <f t="shared" si="2"/>
        <v>1032.1500000000001</v>
      </c>
    </row>
    <row r="81" spans="2:8" s="59" customFormat="1" ht="92.25" customHeight="1" x14ac:dyDescent="0.25">
      <c r="B81" s="54">
        <f t="shared" si="3"/>
        <v>54</v>
      </c>
      <c r="C81" s="55" t="s">
        <v>190</v>
      </c>
      <c r="D81" s="56" t="s">
        <v>90</v>
      </c>
      <c r="E81" s="55" t="s">
        <v>44</v>
      </c>
      <c r="F81" s="57">
        <v>1088.8499999999999</v>
      </c>
      <c r="G81" s="57">
        <v>1.5231999999999999</v>
      </c>
      <c r="H81" s="58">
        <f t="shared" si="2"/>
        <v>1658.53</v>
      </c>
    </row>
    <row r="82" spans="2:8" s="36" customFormat="1" ht="75" x14ac:dyDescent="0.25">
      <c r="B82" s="37">
        <f t="shared" si="3"/>
        <v>55</v>
      </c>
      <c r="C82" s="38" t="s">
        <v>23</v>
      </c>
      <c r="D82" s="39" t="s">
        <v>91</v>
      </c>
      <c r="E82" s="38" t="s">
        <v>92</v>
      </c>
      <c r="F82" s="40">
        <v>34.125</v>
      </c>
      <c r="G82" s="40">
        <v>18.6752</v>
      </c>
      <c r="H82" s="41">
        <f t="shared" si="2"/>
        <v>637.29</v>
      </c>
    </row>
    <row r="83" spans="2:8" s="36" customFormat="1" ht="60" x14ac:dyDescent="0.25">
      <c r="B83" s="37">
        <f t="shared" si="3"/>
        <v>56</v>
      </c>
      <c r="C83" s="38" t="s">
        <v>193</v>
      </c>
      <c r="D83" s="39" t="s">
        <v>96</v>
      </c>
      <c r="E83" s="38" t="s">
        <v>62</v>
      </c>
      <c r="F83" s="40">
        <v>1</v>
      </c>
      <c r="G83" s="40">
        <v>1880.768</v>
      </c>
      <c r="H83" s="41">
        <f t="shared" si="2"/>
        <v>1880.76</v>
      </c>
    </row>
    <row r="84" spans="2:8" s="36" customFormat="1" ht="71.25" customHeight="1" x14ac:dyDescent="0.25">
      <c r="B84" s="37">
        <f t="shared" si="3"/>
        <v>57</v>
      </c>
      <c r="C84" s="38" t="s">
        <v>194</v>
      </c>
      <c r="D84" s="39" t="s">
        <v>97</v>
      </c>
      <c r="E84" s="38" t="s">
        <v>58</v>
      </c>
      <c r="F84" s="40">
        <v>100</v>
      </c>
      <c r="G84" s="40">
        <v>7.8208000000000002</v>
      </c>
      <c r="H84" s="41">
        <f t="shared" si="2"/>
        <v>782.08</v>
      </c>
    </row>
    <row r="85" spans="2:8" s="36" customFormat="1" ht="81.75" customHeight="1" x14ac:dyDescent="0.25">
      <c r="B85" s="37">
        <f t="shared" si="3"/>
        <v>58</v>
      </c>
      <c r="C85" s="38" t="s">
        <v>195</v>
      </c>
      <c r="D85" s="39" t="s">
        <v>98</v>
      </c>
      <c r="E85" s="38" t="s">
        <v>62</v>
      </c>
      <c r="F85" s="40">
        <v>1</v>
      </c>
      <c r="G85" s="40">
        <v>113.49760000000001</v>
      </c>
      <c r="H85" s="41">
        <f t="shared" si="2"/>
        <v>113.49</v>
      </c>
    </row>
    <row r="86" spans="2:8" s="36" customFormat="1" ht="59.25" customHeight="1" x14ac:dyDescent="0.25">
      <c r="B86" s="37">
        <f t="shared" si="3"/>
        <v>59</v>
      </c>
      <c r="C86" s="38" t="s">
        <v>196</v>
      </c>
      <c r="D86" s="39" t="s">
        <v>99</v>
      </c>
      <c r="E86" s="38" t="s">
        <v>62</v>
      </c>
      <c r="F86" s="40">
        <v>3</v>
      </c>
      <c r="G86" s="40">
        <v>35.814399999999999</v>
      </c>
      <c r="H86" s="41">
        <f t="shared" si="2"/>
        <v>107.44</v>
      </c>
    </row>
    <row r="87" spans="2:8" s="36" customFormat="1" ht="30" x14ac:dyDescent="0.25">
      <c r="B87" s="37">
        <f t="shared" si="3"/>
        <v>60</v>
      </c>
      <c r="C87" s="38" t="s">
        <v>197</v>
      </c>
      <c r="D87" s="39" t="s">
        <v>100</v>
      </c>
      <c r="E87" s="38" t="s">
        <v>62</v>
      </c>
      <c r="F87" s="40">
        <v>1</v>
      </c>
      <c r="G87" s="40">
        <v>366.13120000000004</v>
      </c>
      <c r="H87" s="41">
        <f t="shared" si="2"/>
        <v>366.13</v>
      </c>
    </row>
    <row r="88" spans="2:8" s="36" customFormat="1" ht="60" x14ac:dyDescent="0.25">
      <c r="B88" s="37">
        <f t="shared" si="3"/>
        <v>61</v>
      </c>
      <c r="C88" s="38" t="s">
        <v>198</v>
      </c>
      <c r="D88" s="39" t="s">
        <v>101</v>
      </c>
      <c r="E88" s="38" t="s">
        <v>58</v>
      </c>
      <c r="F88" s="40">
        <v>50</v>
      </c>
      <c r="G88" s="40">
        <v>10.4704</v>
      </c>
      <c r="H88" s="41">
        <f t="shared" si="2"/>
        <v>523.52</v>
      </c>
    </row>
    <row r="89" spans="2:8" s="36" customFormat="1" ht="60" x14ac:dyDescent="0.25">
      <c r="B89" s="37">
        <f t="shared" si="3"/>
        <v>62</v>
      </c>
      <c r="C89" s="38" t="s">
        <v>199</v>
      </c>
      <c r="D89" s="39" t="s">
        <v>102</v>
      </c>
      <c r="E89" s="38" t="s">
        <v>58</v>
      </c>
      <c r="F89" s="40">
        <v>50</v>
      </c>
      <c r="G89" s="40">
        <v>14.617599999999999</v>
      </c>
      <c r="H89" s="41">
        <f t="shared" si="2"/>
        <v>730.88</v>
      </c>
    </row>
    <row r="90" spans="2:8" s="36" customFormat="1" ht="45" x14ac:dyDescent="0.25">
      <c r="B90" s="37">
        <f t="shared" si="3"/>
        <v>63</v>
      </c>
      <c r="C90" s="38" t="s">
        <v>200</v>
      </c>
      <c r="D90" s="39" t="s">
        <v>103</v>
      </c>
      <c r="E90" s="38" t="s">
        <v>62</v>
      </c>
      <c r="F90" s="40">
        <v>2</v>
      </c>
      <c r="G90" s="40">
        <v>96.268799999999999</v>
      </c>
      <c r="H90" s="41">
        <f t="shared" si="2"/>
        <v>192.53</v>
      </c>
    </row>
    <row r="91" spans="2:8" s="36" customFormat="1" ht="102" customHeight="1" x14ac:dyDescent="0.25">
      <c r="B91" s="37">
        <f t="shared" si="3"/>
        <v>64</v>
      </c>
      <c r="C91" s="38" t="s">
        <v>201</v>
      </c>
      <c r="D91" s="39" t="s">
        <v>104</v>
      </c>
      <c r="E91" s="38" t="s">
        <v>62</v>
      </c>
      <c r="F91" s="40">
        <v>4</v>
      </c>
      <c r="G91" s="40">
        <v>324.21120000000002</v>
      </c>
      <c r="H91" s="41">
        <f t="shared" si="2"/>
        <v>1296.8399999999999</v>
      </c>
    </row>
    <row r="92" spans="2:8" s="36" customFormat="1" ht="53.25" customHeight="1" x14ac:dyDescent="0.25">
      <c r="B92" s="37">
        <f t="shared" si="3"/>
        <v>65</v>
      </c>
      <c r="C92" s="38" t="s">
        <v>202</v>
      </c>
      <c r="D92" s="39" t="s">
        <v>105</v>
      </c>
      <c r="E92" s="38" t="s">
        <v>62</v>
      </c>
      <c r="F92" s="40">
        <v>4</v>
      </c>
      <c r="G92" s="40">
        <v>32.217600000000004</v>
      </c>
      <c r="H92" s="41">
        <f t="shared" si="2"/>
        <v>128.87</v>
      </c>
    </row>
    <row r="93" spans="2:8" s="36" customFormat="1" ht="60" x14ac:dyDescent="0.25">
      <c r="B93" s="37">
        <f t="shared" si="3"/>
        <v>66</v>
      </c>
      <c r="C93" s="38" t="s">
        <v>203</v>
      </c>
      <c r="D93" s="39" t="s">
        <v>106</v>
      </c>
      <c r="E93" s="38" t="s">
        <v>58</v>
      </c>
      <c r="F93" s="40">
        <v>25</v>
      </c>
      <c r="G93" s="40">
        <v>14.0928</v>
      </c>
      <c r="H93" s="41">
        <f t="shared" si="2"/>
        <v>352.32</v>
      </c>
    </row>
    <row r="94" spans="2:8" s="36" customFormat="1" ht="60" x14ac:dyDescent="0.25">
      <c r="B94" s="37">
        <f t="shared" si="3"/>
        <v>67</v>
      </c>
      <c r="C94" s="38" t="s">
        <v>204</v>
      </c>
      <c r="D94" s="39" t="s">
        <v>107</v>
      </c>
      <c r="E94" s="38" t="s">
        <v>58</v>
      </c>
      <c r="F94" s="40">
        <v>25</v>
      </c>
      <c r="G94" s="40">
        <v>9.7664000000000009</v>
      </c>
      <c r="H94" s="41">
        <f t="shared" si="2"/>
        <v>244.16</v>
      </c>
    </row>
    <row r="95" spans="2:8" s="36" customFormat="1" ht="45" x14ac:dyDescent="0.25">
      <c r="B95" s="37">
        <f t="shared" si="3"/>
        <v>68</v>
      </c>
      <c r="C95" s="38" t="s">
        <v>205</v>
      </c>
      <c r="D95" s="39" t="s">
        <v>108</v>
      </c>
      <c r="E95" s="38" t="s">
        <v>58</v>
      </c>
      <c r="F95" s="40">
        <v>2</v>
      </c>
      <c r="G95" s="40">
        <v>26.7392</v>
      </c>
      <c r="H95" s="41">
        <f t="shared" si="2"/>
        <v>53.47</v>
      </c>
    </row>
    <row r="96" spans="2:8" s="36" customFormat="1" ht="30" x14ac:dyDescent="0.25">
      <c r="B96" s="37">
        <f t="shared" si="3"/>
        <v>69</v>
      </c>
      <c r="C96" s="38" t="s">
        <v>206</v>
      </c>
      <c r="D96" s="39" t="s">
        <v>109</v>
      </c>
      <c r="E96" s="38" t="s">
        <v>62</v>
      </c>
      <c r="F96" s="40">
        <v>2</v>
      </c>
      <c r="G96" s="40">
        <v>130.048</v>
      </c>
      <c r="H96" s="41">
        <f t="shared" si="2"/>
        <v>260.08999999999997</v>
      </c>
    </row>
    <row r="97" spans="2:8" s="36" customFormat="1" ht="84" customHeight="1" x14ac:dyDescent="0.25">
      <c r="B97" s="37">
        <f t="shared" si="3"/>
        <v>70</v>
      </c>
      <c r="C97" s="38" t="s">
        <v>207</v>
      </c>
      <c r="D97" s="39" t="s">
        <v>110</v>
      </c>
      <c r="E97" s="38" t="s">
        <v>62</v>
      </c>
      <c r="F97" s="40">
        <v>2</v>
      </c>
      <c r="G97" s="40">
        <v>105.8048</v>
      </c>
      <c r="H97" s="41">
        <f t="shared" si="2"/>
        <v>211.6</v>
      </c>
    </row>
    <row r="98" spans="2:8" s="36" customFormat="1" ht="45" customHeight="1" x14ac:dyDescent="0.25">
      <c r="B98" s="37">
        <f t="shared" si="3"/>
        <v>71</v>
      </c>
      <c r="C98" s="38" t="s">
        <v>196</v>
      </c>
      <c r="D98" s="39" t="s">
        <v>99</v>
      </c>
      <c r="E98" s="38" t="s">
        <v>62</v>
      </c>
      <c r="F98" s="40">
        <v>2</v>
      </c>
      <c r="G98" s="40">
        <v>35.814399999999999</v>
      </c>
      <c r="H98" s="41">
        <f t="shared" si="2"/>
        <v>71.62</v>
      </c>
    </row>
    <row r="99" spans="2:8" s="36" customFormat="1" ht="54.75" customHeight="1" x14ac:dyDescent="0.25">
      <c r="B99" s="37">
        <f t="shared" si="3"/>
        <v>72</v>
      </c>
      <c r="C99" s="38" t="s">
        <v>208</v>
      </c>
      <c r="D99" s="39" t="s">
        <v>111</v>
      </c>
      <c r="E99" s="38" t="s">
        <v>62</v>
      </c>
      <c r="F99" s="40">
        <v>1</v>
      </c>
      <c r="G99" s="40">
        <v>1586.2655999999999</v>
      </c>
      <c r="H99" s="41">
        <f t="shared" si="2"/>
        <v>1586.26</v>
      </c>
    </row>
    <row r="100" spans="2:8" s="36" customFormat="1" ht="78.75" customHeight="1" x14ac:dyDescent="0.25">
      <c r="B100" s="37">
        <f t="shared" si="3"/>
        <v>73</v>
      </c>
      <c r="C100" s="38" t="s">
        <v>209</v>
      </c>
      <c r="D100" s="39" t="s">
        <v>112</v>
      </c>
      <c r="E100" s="38" t="s">
        <v>62</v>
      </c>
      <c r="F100" s="40">
        <v>1</v>
      </c>
      <c r="G100" s="40">
        <v>361.48480000000006</v>
      </c>
      <c r="H100" s="41">
        <f t="shared" si="2"/>
        <v>361.48</v>
      </c>
    </row>
    <row r="101" spans="2:8" s="36" customFormat="1" ht="66" customHeight="1" x14ac:dyDescent="0.25">
      <c r="B101" s="37">
        <f t="shared" si="3"/>
        <v>74</v>
      </c>
      <c r="C101" s="38" t="s">
        <v>210</v>
      </c>
      <c r="D101" s="39" t="s">
        <v>113</v>
      </c>
      <c r="E101" s="38" t="s">
        <v>62</v>
      </c>
      <c r="F101" s="40">
        <v>1</v>
      </c>
      <c r="G101" s="40">
        <v>1147.6736000000001</v>
      </c>
      <c r="H101" s="41">
        <f t="shared" si="2"/>
        <v>1147.67</v>
      </c>
    </row>
    <row r="102" spans="2:8" s="36" customFormat="1" ht="75" x14ac:dyDescent="0.25">
      <c r="B102" s="37">
        <f t="shared" si="3"/>
        <v>75</v>
      </c>
      <c r="C102" s="38" t="s">
        <v>211</v>
      </c>
      <c r="D102" s="39" t="s">
        <v>114</v>
      </c>
      <c r="E102" s="38" t="s">
        <v>53</v>
      </c>
      <c r="F102" s="40">
        <v>96.800000000000011</v>
      </c>
      <c r="G102" s="40">
        <v>32.550400000000003</v>
      </c>
      <c r="H102" s="41">
        <f t="shared" si="2"/>
        <v>3150.87</v>
      </c>
    </row>
    <row r="103" spans="2:8" s="36" customFormat="1" ht="20.25" x14ac:dyDescent="0.25">
      <c r="B103" s="42"/>
      <c r="C103" s="43"/>
      <c r="D103" s="44"/>
      <c r="E103" s="43"/>
      <c r="F103" s="45" t="s">
        <v>16</v>
      </c>
      <c r="G103" s="46"/>
      <c r="H103" s="60">
        <f>SUM(H28:H102)</f>
        <v>301581.02</v>
      </c>
    </row>
    <row r="104" spans="2:8" s="36" customFormat="1" ht="15.75" x14ac:dyDescent="0.25">
      <c r="B104" s="33" t="s">
        <v>24</v>
      </c>
      <c r="C104" s="34"/>
      <c r="D104" s="34"/>
      <c r="E104" s="34"/>
      <c r="F104" s="34"/>
      <c r="G104" s="34"/>
      <c r="H104" s="35"/>
    </row>
    <row r="105" spans="2:8" s="53" customFormat="1" ht="15.75" x14ac:dyDescent="0.25">
      <c r="B105" s="50" t="s">
        <v>25</v>
      </c>
      <c r="C105" s="51"/>
      <c r="D105" s="51"/>
      <c r="E105" s="51"/>
      <c r="F105" s="51"/>
      <c r="G105" s="51"/>
      <c r="H105" s="52"/>
    </row>
    <row r="106" spans="2:8" s="36" customFormat="1" ht="60" x14ac:dyDescent="0.25">
      <c r="B106" s="37">
        <f>B102+1</f>
        <v>76</v>
      </c>
      <c r="C106" s="38" t="s">
        <v>176</v>
      </c>
      <c r="D106" s="39" t="s">
        <v>71</v>
      </c>
      <c r="E106" s="38" t="s">
        <v>53</v>
      </c>
      <c r="F106" s="40">
        <v>995</v>
      </c>
      <c r="G106" s="40">
        <v>18.8032</v>
      </c>
      <c r="H106" s="41">
        <f t="shared" ref="H106:H113" si="4">+TRUNC(F106*G106,2)</f>
        <v>18709.18</v>
      </c>
    </row>
    <row r="107" spans="2:8" s="36" customFormat="1" ht="30" x14ac:dyDescent="0.25">
      <c r="B107" s="37">
        <f>B106+1</f>
        <v>77</v>
      </c>
      <c r="C107" s="38" t="s">
        <v>212</v>
      </c>
      <c r="D107" s="39" t="s">
        <v>115</v>
      </c>
      <c r="E107" s="38" t="s">
        <v>62</v>
      </c>
      <c r="F107" s="40">
        <v>20</v>
      </c>
      <c r="G107" s="40">
        <v>233.28</v>
      </c>
      <c r="H107" s="41">
        <f t="shared" si="4"/>
        <v>4665.6000000000004</v>
      </c>
    </row>
    <row r="108" spans="2:8" s="36" customFormat="1" ht="45" x14ac:dyDescent="0.25">
      <c r="B108" s="37">
        <f t="shared" ref="B108:B113" si="5">B107+1</f>
        <v>78</v>
      </c>
      <c r="C108" s="38" t="s">
        <v>213</v>
      </c>
      <c r="D108" s="39" t="s">
        <v>116</v>
      </c>
      <c r="E108" s="38" t="s">
        <v>68</v>
      </c>
      <c r="F108" s="40">
        <v>137.15</v>
      </c>
      <c r="G108" s="40">
        <v>45.145600000000002</v>
      </c>
      <c r="H108" s="41">
        <f t="shared" si="4"/>
        <v>6191.71</v>
      </c>
    </row>
    <row r="109" spans="2:8" s="36" customFormat="1" ht="45" x14ac:dyDescent="0.25">
      <c r="B109" s="37">
        <f t="shared" si="5"/>
        <v>79</v>
      </c>
      <c r="C109" s="38" t="s">
        <v>214</v>
      </c>
      <c r="D109" s="39" t="s">
        <v>117</v>
      </c>
      <c r="E109" s="38" t="s">
        <v>68</v>
      </c>
      <c r="F109" s="40">
        <v>29.568000000000005</v>
      </c>
      <c r="G109" s="40">
        <v>179.03360000000001</v>
      </c>
      <c r="H109" s="41">
        <f t="shared" si="4"/>
        <v>5293.66</v>
      </c>
    </row>
    <row r="110" spans="2:8" s="36" customFormat="1" ht="30" x14ac:dyDescent="0.25">
      <c r="B110" s="37">
        <f t="shared" si="5"/>
        <v>80</v>
      </c>
      <c r="C110" s="38" t="s">
        <v>215</v>
      </c>
      <c r="D110" s="39" t="s">
        <v>118</v>
      </c>
      <c r="E110" s="38" t="s">
        <v>119</v>
      </c>
      <c r="F110" s="40">
        <v>615495.04444999993</v>
      </c>
      <c r="G110" s="40">
        <v>0.17920000000000003</v>
      </c>
      <c r="H110" s="41">
        <f t="shared" si="4"/>
        <v>110296.71</v>
      </c>
    </row>
    <row r="111" spans="2:8" s="36" customFormat="1" ht="94.5" customHeight="1" x14ac:dyDescent="0.25">
      <c r="B111" s="37">
        <f t="shared" si="5"/>
        <v>81</v>
      </c>
      <c r="C111" s="38" t="s">
        <v>216</v>
      </c>
      <c r="D111" s="39" t="s">
        <v>120</v>
      </c>
      <c r="E111" s="38" t="s">
        <v>47</v>
      </c>
      <c r="F111" s="40">
        <v>790.87059999999997</v>
      </c>
      <c r="G111" s="40">
        <v>12.48</v>
      </c>
      <c r="H111" s="41">
        <f t="shared" si="4"/>
        <v>9870.06</v>
      </c>
    </row>
    <row r="112" spans="2:8" s="36" customFormat="1" ht="90" x14ac:dyDescent="0.25">
      <c r="B112" s="37">
        <f t="shared" si="5"/>
        <v>82</v>
      </c>
      <c r="C112" s="38" t="s">
        <v>190</v>
      </c>
      <c r="D112" s="39" t="s">
        <v>90</v>
      </c>
      <c r="E112" s="38" t="s">
        <v>44</v>
      </c>
      <c r="F112" s="40">
        <v>19297.242639999997</v>
      </c>
      <c r="G112" s="40">
        <v>1.5231999999999999</v>
      </c>
      <c r="H112" s="41">
        <f t="shared" si="4"/>
        <v>29393.55</v>
      </c>
    </row>
    <row r="113" spans="2:8" s="36" customFormat="1" ht="75" x14ac:dyDescent="0.25">
      <c r="B113" s="37">
        <f t="shared" si="5"/>
        <v>83</v>
      </c>
      <c r="C113" s="38" t="s">
        <v>23</v>
      </c>
      <c r="D113" s="39" t="s">
        <v>91</v>
      </c>
      <c r="E113" s="38" t="s">
        <v>92</v>
      </c>
      <c r="F113" s="40">
        <v>604.78339999999992</v>
      </c>
      <c r="G113" s="40">
        <v>18.6752</v>
      </c>
      <c r="H113" s="41">
        <f t="shared" si="4"/>
        <v>11294.45</v>
      </c>
    </row>
    <row r="114" spans="2:8" s="53" customFormat="1" ht="15.75" x14ac:dyDescent="0.25">
      <c r="B114" s="50" t="s">
        <v>26</v>
      </c>
      <c r="C114" s="51"/>
      <c r="D114" s="51"/>
      <c r="E114" s="51"/>
      <c r="F114" s="51"/>
      <c r="G114" s="51"/>
      <c r="H114" s="52"/>
    </row>
    <row r="115" spans="2:8" s="36" customFormat="1" ht="60" x14ac:dyDescent="0.25">
      <c r="B115" s="37">
        <f>B113+1</f>
        <v>84</v>
      </c>
      <c r="C115" s="38" t="s">
        <v>217</v>
      </c>
      <c r="D115" s="39" t="s">
        <v>121</v>
      </c>
      <c r="E115" s="38" t="s">
        <v>58</v>
      </c>
      <c r="F115" s="40">
        <v>324.51</v>
      </c>
      <c r="G115" s="40">
        <v>11.059200000000001</v>
      </c>
      <c r="H115" s="41">
        <f>+TRUNC(F115*G115,2)</f>
        <v>3588.82</v>
      </c>
    </row>
    <row r="116" spans="2:8" s="36" customFormat="1" ht="15.75" x14ac:dyDescent="0.25">
      <c r="B116" s="37">
        <f>B115+1</f>
        <v>85</v>
      </c>
      <c r="C116" s="38" t="s">
        <v>218</v>
      </c>
      <c r="D116" s="39" t="s">
        <v>122</v>
      </c>
      <c r="E116" s="38" t="s">
        <v>53</v>
      </c>
      <c r="F116" s="40">
        <v>3407.355</v>
      </c>
      <c r="G116" s="40">
        <v>0.61439999999999995</v>
      </c>
      <c r="H116" s="41">
        <f>+TRUNC(F116*G116,2)</f>
        <v>2093.4699999999998</v>
      </c>
    </row>
    <row r="117" spans="2:8" s="36" customFormat="1" ht="56.25" customHeight="1" x14ac:dyDescent="0.25">
      <c r="B117" s="37">
        <f t="shared" ref="B117:B144" si="6">B116+1</f>
        <v>86</v>
      </c>
      <c r="C117" s="38" t="s">
        <v>219</v>
      </c>
      <c r="D117" s="39" t="s">
        <v>123</v>
      </c>
      <c r="E117" s="38" t="s">
        <v>68</v>
      </c>
      <c r="F117" s="40">
        <v>295.30410000000001</v>
      </c>
      <c r="G117" s="40">
        <v>86.016000000000005</v>
      </c>
      <c r="H117" s="41">
        <f>+TRUNC(F117*G117,2)</f>
        <v>25400.87</v>
      </c>
    </row>
    <row r="118" spans="2:8" s="53" customFormat="1" ht="15.75" x14ac:dyDescent="0.25">
      <c r="B118" s="50" t="s">
        <v>27</v>
      </c>
      <c r="C118" s="51"/>
      <c r="D118" s="51"/>
      <c r="E118" s="51"/>
      <c r="F118" s="51"/>
      <c r="G118" s="51"/>
      <c r="H118" s="52"/>
    </row>
    <row r="119" spans="2:8" s="36" customFormat="1" ht="68.25" customHeight="1" x14ac:dyDescent="0.25">
      <c r="B119" s="37">
        <f>B117+1</f>
        <v>87</v>
      </c>
      <c r="C119" s="38" t="s">
        <v>220</v>
      </c>
      <c r="D119" s="39" t="s">
        <v>124</v>
      </c>
      <c r="E119" s="38" t="s">
        <v>68</v>
      </c>
      <c r="F119" s="40">
        <v>1.4080000000000001</v>
      </c>
      <c r="G119" s="40">
        <v>479.52640000000002</v>
      </c>
      <c r="H119" s="41">
        <f t="shared" ref="H119:H128" si="7">+TRUNC(F119*G119,2)</f>
        <v>675.17</v>
      </c>
    </row>
    <row r="120" spans="2:8" s="36" customFormat="1" ht="70.5" customHeight="1" x14ac:dyDescent="0.25">
      <c r="B120" s="37">
        <f t="shared" si="6"/>
        <v>88</v>
      </c>
      <c r="C120" s="38" t="s">
        <v>221</v>
      </c>
      <c r="D120" s="39" t="s">
        <v>125</v>
      </c>
      <c r="E120" s="38" t="s">
        <v>68</v>
      </c>
      <c r="F120" s="40">
        <v>11</v>
      </c>
      <c r="G120" s="40">
        <v>513.03679999999997</v>
      </c>
      <c r="H120" s="41">
        <f t="shared" si="7"/>
        <v>5643.4</v>
      </c>
    </row>
    <row r="121" spans="2:8" s="36" customFormat="1" ht="75" x14ac:dyDescent="0.25">
      <c r="B121" s="37">
        <f t="shared" si="6"/>
        <v>89</v>
      </c>
      <c r="C121" s="38" t="s">
        <v>222</v>
      </c>
      <c r="D121" s="39" t="s">
        <v>126</v>
      </c>
      <c r="E121" s="38" t="s">
        <v>53</v>
      </c>
      <c r="F121" s="40">
        <v>44</v>
      </c>
      <c r="G121" s="40">
        <v>61.696000000000005</v>
      </c>
      <c r="H121" s="41">
        <f t="shared" si="7"/>
        <v>2714.62</v>
      </c>
    </row>
    <row r="122" spans="2:8" s="36" customFormat="1" ht="60" x14ac:dyDescent="0.25">
      <c r="B122" s="37">
        <f t="shared" si="6"/>
        <v>90</v>
      </c>
      <c r="C122" s="38" t="s">
        <v>223</v>
      </c>
      <c r="D122" s="39" t="s">
        <v>127</v>
      </c>
      <c r="E122" s="38" t="s">
        <v>53</v>
      </c>
      <c r="F122" s="40">
        <v>44</v>
      </c>
      <c r="G122" s="40">
        <v>28.838400000000004</v>
      </c>
      <c r="H122" s="41">
        <f t="shared" si="7"/>
        <v>1268.8800000000001</v>
      </c>
    </row>
    <row r="123" spans="2:8" s="36" customFormat="1" ht="93" customHeight="1" x14ac:dyDescent="0.25">
      <c r="B123" s="37">
        <f t="shared" si="6"/>
        <v>91</v>
      </c>
      <c r="C123" s="38" t="s">
        <v>224</v>
      </c>
      <c r="D123" s="39" t="s">
        <v>128</v>
      </c>
      <c r="E123" s="38" t="s">
        <v>129</v>
      </c>
      <c r="F123" s="40">
        <v>1100.8799999999999</v>
      </c>
      <c r="G123" s="40">
        <v>3.9168000000000003</v>
      </c>
      <c r="H123" s="41">
        <f t="shared" si="7"/>
        <v>4311.92</v>
      </c>
    </row>
    <row r="124" spans="2:8" s="36" customFormat="1" ht="101.25" customHeight="1" x14ac:dyDescent="0.25">
      <c r="B124" s="37">
        <f t="shared" si="6"/>
        <v>92</v>
      </c>
      <c r="C124" s="38" t="s">
        <v>225</v>
      </c>
      <c r="D124" s="39" t="s">
        <v>130</v>
      </c>
      <c r="E124" s="38" t="s">
        <v>129</v>
      </c>
      <c r="F124" s="40">
        <v>10.23</v>
      </c>
      <c r="G124" s="40">
        <v>4.0960000000000001</v>
      </c>
      <c r="H124" s="41">
        <f t="shared" si="7"/>
        <v>41.9</v>
      </c>
    </row>
    <row r="125" spans="2:8" s="36" customFormat="1" ht="51" customHeight="1" x14ac:dyDescent="0.25">
      <c r="B125" s="37">
        <f t="shared" si="6"/>
        <v>93</v>
      </c>
      <c r="C125" s="38" t="s">
        <v>226</v>
      </c>
      <c r="D125" s="39" t="s">
        <v>131</v>
      </c>
      <c r="E125" s="38" t="s">
        <v>129</v>
      </c>
      <c r="F125" s="40">
        <v>1100.8799999999999</v>
      </c>
      <c r="G125" s="40">
        <v>4.6976000000000004</v>
      </c>
      <c r="H125" s="41">
        <f t="shared" si="7"/>
        <v>5171.49</v>
      </c>
    </row>
    <row r="126" spans="2:8" s="36" customFormat="1" ht="56.25" customHeight="1" x14ac:dyDescent="0.25">
      <c r="B126" s="37">
        <f>B125+1</f>
        <v>94</v>
      </c>
      <c r="C126" s="38" t="s">
        <v>227</v>
      </c>
      <c r="D126" s="39" t="s">
        <v>132</v>
      </c>
      <c r="E126" s="38" t="s">
        <v>129</v>
      </c>
      <c r="F126" s="40">
        <v>10.23</v>
      </c>
      <c r="G126" s="40">
        <v>5.3632000000000009</v>
      </c>
      <c r="H126" s="41">
        <f t="shared" si="7"/>
        <v>54.86</v>
      </c>
    </row>
    <row r="127" spans="2:8" s="36" customFormat="1" ht="53.25" customHeight="1" x14ac:dyDescent="0.25">
      <c r="B127" s="37">
        <f t="shared" si="6"/>
        <v>95</v>
      </c>
      <c r="C127" s="38" t="s">
        <v>189</v>
      </c>
      <c r="D127" s="39" t="s">
        <v>88</v>
      </c>
      <c r="E127" s="38" t="s">
        <v>68</v>
      </c>
      <c r="F127" s="40">
        <v>18.568000000000005</v>
      </c>
      <c r="G127" s="40">
        <v>24.8704</v>
      </c>
      <c r="H127" s="41">
        <f t="shared" si="7"/>
        <v>461.79</v>
      </c>
    </row>
    <row r="128" spans="2:8" s="36" customFormat="1" ht="38.25" customHeight="1" x14ac:dyDescent="0.25">
      <c r="B128" s="37">
        <f t="shared" si="6"/>
        <v>96</v>
      </c>
      <c r="C128" s="38" t="s">
        <v>228</v>
      </c>
      <c r="D128" s="39" t="s">
        <v>133</v>
      </c>
      <c r="E128" s="38" t="s">
        <v>119</v>
      </c>
      <c r="F128" s="40">
        <v>4630.7664974999998</v>
      </c>
      <c r="G128" s="40">
        <v>1.6896000000000002</v>
      </c>
      <c r="H128" s="41">
        <f t="shared" si="7"/>
        <v>7824.14</v>
      </c>
    </row>
    <row r="129" spans="2:8" s="53" customFormat="1" ht="15.75" x14ac:dyDescent="0.25">
      <c r="B129" s="50" t="s">
        <v>28</v>
      </c>
      <c r="C129" s="51"/>
      <c r="D129" s="51"/>
      <c r="E129" s="51"/>
      <c r="F129" s="51"/>
      <c r="G129" s="51"/>
      <c r="H129" s="52"/>
    </row>
    <row r="130" spans="2:8" s="36" customFormat="1" ht="45" x14ac:dyDescent="0.25">
      <c r="B130" s="37">
        <f>B128+1</f>
        <v>97</v>
      </c>
      <c r="C130" s="38" t="s">
        <v>229</v>
      </c>
      <c r="D130" s="39" t="s">
        <v>134</v>
      </c>
      <c r="E130" s="38" t="s">
        <v>68</v>
      </c>
      <c r="F130" s="40">
        <v>316</v>
      </c>
      <c r="G130" s="40">
        <v>47.974399999999996</v>
      </c>
      <c r="H130" s="41">
        <f t="shared" ref="H130:H146" si="8">+TRUNC(F130*G130,2)</f>
        <v>15159.91</v>
      </c>
    </row>
    <row r="131" spans="2:8" s="36" customFormat="1" ht="33" customHeight="1" x14ac:dyDescent="0.25">
      <c r="B131" s="37">
        <f>B130+1</f>
        <v>98</v>
      </c>
      <c r="C131" s="38" t="s">
        <v>215</v>
      </c>
      <c r="D131" s="39" t="s">
        <v>118</v>
      </c>
      <c r="E131" s="38" t="s">
        <v>119</v>
      </c>
      <c r="F131" s="40">
        <v>418075.89999999997</v>
      </c>
      <c r="G131" s="40">
        <v>0.17920000000000003</v>
      </c>
      <c r="H131" s="41">
        <f t="shared" si="8"/>
        <v>74919.199999999997</v>
      </c>
    </row>
    <row r="132" spans="2:8" s="36" customFormat="1" ht="90" x14ac:dyDescent="0.25">
      <c r="B132" s="37">
        <f t="shared" si="6"/>
        <v>99</v>
      </c>
      <c r="C132" s="38" t="s">
        <v>216</v>
      </c>
      <c r="D132" s="39" t="s">
        <v>120</v>
      </c>
      <c r="E132" s="38" t="s">
        <v>47</v>
      </c>
      <c r="F132" s="40">
        <v>537.19999999999993</v>
      </c>
      <c r="G132" s="40">
        <v>12.48</v>
      </c>
      <c r="H132" s="41">
        <f t="shared" si="8"/>
        <v>6704.25</v>
      </c>
    </row>
    <row r="133" spans="2:8" s="36" customFormat="1" ht="90" x14ac:dyDescent="0.25">
      <c r="B133" s="37">
        <f t="shared" si="6"/>
        <v>100</v>
      </c>
      <c r="C133" s="38" t="s">
        <v>190</v>
      </c>
      <c r="D133" s="39" t="s">
        <v>90</v>
      </c>
      <c r="E133" s="38" t="s">
        <v>44</v>
      </c>
      <c r="F133" s="40">
        <v>13107.679999999998</v>
      </c>
      <c r="G133" s="40">
        <v>1.5231999999999999</v>
      </c>
      <c r="H133" s="41">
        <f t="shared" si="8"/>
        <v>19965.61</v>
      </c>
    </row>
    <row r="134" spans="2:8" s="36" customFormat="1" ht="81" customHeight="1" x14ac:dyDescent="0.25">
      <c r="B134" s="37">
        <f t="shared" si="6"/>
        <v>101</v>
      </c>
      <c r="C134" s="38" t="s">
        <v>23</v>
      </c>
      <c r="D134" s="39" t="s">
        <v>91</v>
      </c>
      <c r="E134" s="38" t="s">
        <v>92</v>
      </c>
      <c r="F134" s="40">
        <v>410.8</v>
      </c>
      <c r="G134" s="40">
        <v>18.6752</v>
      </c>
      <c r="H134" s="41">
        <f t="shared" si="8"/>
        <v>7671.77</v>
      </c>
    </row>
    <row r="135" spans="2:8" s="36" customFormat="1" ht="63.75" customHeight="1" x14ac:dyDescent="0.25">
      <c r="B135" s="37">
        <f>B134+1</f>
        <v>102</v>
      </c>
      <c r="C135" s="38" t="s">
        <v>230</v>
      </c>
      <c r="D135" s="39" t="s">
        <v>135</v>
      </c>
      <c r="E135" s="38" t="s">
        <v>58</v>
      </c>
      <c r="F135" s="40">
        <v>352</v>
      </c>
      <c r="G135" s="40">
        <v>152.34559999999999</v>
      </c>
      <c r="H135" s="41">
        <f t="shared" si="8"/>
        <v>53625.65</v>
      </c>
    </row>
    <row r="136" spans="2:8" s="36" customFormat="1" ht="66" customHeight="1" x14ac:dyDescent="0.25">
      <c r="B136" s="37">
        <f>B135+1</f>
        <v>103</v>
      </c>
      <c r="C136" s="38" t="s">
        <v>231</v>
      </c>
      <c r="D136" s="39" t="s">
        <v>136</v>
      </c>
      <c r="E136" s="38" t="s">
        <v>58</v>
      </c>
      <c r="F136" s="40">
        <v>358.2</v>
      </c>
      <c r="G136" s="40">
        <v>373.36320000000001</v>
      </c>
      <c r="H136" s="41">
        <f t="shared" si="8"/>
        <v>133738.69</v>
      </c>
    </row>
    <row r="137" spans="2:8" s="36" customFormat="1" ht="60" x14ac:dyDescent="0.25">
      <c r="B137" s="37">
        <f t="shared" si="6"/>
        <v>104</v>
      </c>
      <c r="C137" s="38" t="s">
        <v>232</v>
      </c>
      <c r="D137" s="39" t="s">
        <v>137</v>
      </c>
      <c r="E137" s="38" t="s">
        <v>58</v>
      </c>
      <c r="F137" s="40">
        <v>835.80000000000018</v>
      </c>
      <c r="G137" s="40">
        <v>632.67840000000001</v>
      </c>
      <c r="H137" s="41">
        <f t="shared" si="8"/>
        <v>528792.6</v>
      </c>
    </row>
    <row r="138" spans="2:8" s="36" customFormat="1" ht="90" x14ac:dyDescent="0.25">
      <c r="B138" s="37">
        <f t="shared" si="6"/>
        <v>105</v>
      </c>
      <c r="C138" s="38" t="s">
        <v>233</v>
      </c>
      <c r="D138" s="39" t="s">
        <v>138</v>
      </c>
      <c r="E138" s="38" t="s">
        <v>58</v>
      </c>
      <c r="F138" s="40">
        <v>264</v>
      </c>
      <c r="G138" s="40">
        <v>167.59040000000002</v>
      </c>
      <c r="H138" s="41">
        <f t="shared" si="8"/>
        <v>44243.86</v>
      </c>
    </row>
    <row r="139" spans="2:8" s="36" customFormat="1" ht="60" x14ac:dyDescent="0.25">
      <c r="B139" s="37">
        <f t="shared" si="6"/>
        <v>106</v>
      </c>
      <c r="C139" s="38" t="s">
        <v>234</v>
      </c>
      <c r="D139" s="39" t="s">
        <v>139</v>
      </c>
      <c r="E139" s="38" t="s">
        <v>140</v>
      </c>
      <c r="F139" s="40">
        <v>1082.2</v>
      </c>
      <c r="G139" s="40">
        <v>186.8416</v>
      </c>
      <c r="H139" s="41">
        <f t="shared" si="8"/>
        <v>202199.97</v>
      </c>
    </row>
    <row r="140" spans="2:8" s="36" customFormat="1" ht="102" customHeight="1" x14ac:dyDescent="0.25">
      <c r="B140" s="37">
        <f>B139+1</f>
        <v>107</v>
      </c>
      <c r="C140" s="38" t="s">
        <v>235</v>
      </c>
      <c r="D140" s="39" t="s">
        <v>141</v>
      </c>
      <c r="E140" s="38" t="s">
        <v>53</v>
      </c>
      <c r="F140" s="40">
        <v>350</v>
      </c>
      <c r="G140" s="40">
        <v>5218.4455999999991</v>
      </c>
      <c r="H140" s="41">
        <f t="shared" si="8"/>
        <v>1826455.96</v>
      </c>
    </row>
    <row r="141" spans="2:8" s="36" customFormat="1" ht="96.75" customHeight="1" x14ac:dyDescent="0.25">
      <c r="B141" s="37">
        <f t="shared" si="6"/>
        <v>108</v>
      </c>
      <c r="C141" s="38" t="s">
        <v>236</v>
      </c>
      <c r="D141" s="39" t="s">
        <v>142</v>
      </c>
      <c r="E141" s="38" t="s">
        <v>53</v>
      </c>
      <c r="F141" s="40">
        <v>230</v>
      </c>
      <c r="G141" s="40">
        <v>4812.5616</v>
      </c>
      <c r="H141" s="41">
        <f t="shared" si="8"/>
        <v>1106889.1599999999</v>
      </c>
    </row>
    <row r="142" spans="2:8" s="36" customFormat="1" ht="90" x14ac:dyDescent="0.25">
      <c r="B142" s="37">
        <f t="shared" si="6"/>
        <v>109</v>
      </c>
      <c r="C142" s="38" t="s">
        <v>237</v>
      </c>
      <c r="D142" s="39" t="s">
        <v>143</v>
      </c>
      <c r="E142" s="38" t="s">
        <v>53</v>
      </c>
      <c r="F142" s="40">
        <v>350</v>
      </c>
      <c r="G142" s="40">
        <v>649.94560000000001</v>
      </c>
      <c r="H142" s="41">
        <f t="shared" si="8"/>
        <v>227480.95999999999</v>
      </c>
    </row>
    <row r="143" spans="2:8" s="36" customFormat="1" ht="90" x14ac:dyDescent="0.25">
      <c r="B143" s="37">
        <f t="shared" si="6"/>
        <v>110</v>
      </c>
      <c r="C143" s="38" t="s">
        <v>238</v>
      </c>
      <c r="D143" s="39" t="s">
        <v>144</v>
      </c>
      <c r="E143" s="38" t="s">
        <v>53</v>
      </c>
      <c r="F143" s="40">
        <v>230</v>
      </c>
      <c r="G143" s="40">
        <v>598.33600000000001</v>
      </c>
      <c r="H143" s="41">
        <f t="shared" si="8"/>
        <v>137617.28</v>
      </c>
    </row>
    <row r="144" spans="2:8" s="36" customFormat="1" ht="47.25" customHeight="1" x14ac:dyDescent="0.25">
      <c r="B144" s="37">
        <f t="shared" si="6"/>
        <v>111</v>
      </c>
      <c r="C144" s="38" t="s">
        <v>228</v>
      </c>
      <c r="D144" s="39" t="s">
        <v>133</v>
      </c>
      <c r="E144" s="38" t="s">
        <v>119</v>
      </c>
      <c r="F144" s="40">
        <v>106054.6179</v>
      </c>
      <c r="G144" s="40">
        <v>1.6896000000000002</v>
      </c>
      <c r="H144" s="41">
        <f t="shared" si="8"/>
        <v>179189.88</v>
      </c>
    </row>
    <row r="145" spans="2:8" s="53" customFormat="1" ht="15.75" x14ac:dyDescent="0.25">
      <c r="B145" s="50" t="s">
        <v>29</v>
      </c>
      <c r="C145" s="51"/>
      <c r="D145" s="51"/>
      <c r="E145" s="51"/>
      <c r="F145" s="51"/>
      <c r="G145" s="51"/>
      <c r="H145" s="52"/>
    </row>
    <row r="146" spans="2:8" s="36" customFormat="1" ht="39" customHeight="1" x14ac:dyDescent="0.25">
      <c r="B146" s="37">
        <f>B144+1</f>
        <v>112</v>
      </c>
      <c r="C146" s="38" t="s">
        <v>239</v>
      </c>
      <c r="D146" s="39" t="s">
        <v>145</v>
      </c>
      <c r="E146" s="38" t="s">
        <v>73</v>
      </c>
      <c r="F146" s="40">
        <v>16</v>
      </c>
      <c r="G146" s="40">
        <v>58126.975999999995</v>
      </c>
      <c r="H146" s="41">
        <f t="shared" si="8"/>
        <v>930031.61</v>
      </c>
    </row>
    <row r="148" spans="2:8" s="36" customFormat="1" ht="20.25" x14ac:dyDescent="0.25">
      <c r="B148" s="42"/>
      <c r="C148" s="61"/>
      <c r="D148" s="44"/>
      <c r="E148" s="43"/>
      <c r="F148" s="45" t="s">
        <v>16</v>
      </c>
      <c r="G148" s="46"/>
      <c r="H148" s="60">
        <f>SUM(H106:H146)</f>
        <v>5749652.6100000003</v>
      </c>
    </row>
    <row r="149" spans="2:8" s="36" customFormat="1" ht="15.75" x14ac:dyDescent="0.25">
      <c r="B149" s="33" t="s">
        <v>30</v>
      </c>
      <c r="C149" s="34"/>
      <c r="D149" s="34"/>
      <c r="E149" s="34"/>
      <c r="F149" s="34"/>
      <c r="G149" s="34"/>
      <c r="H149" s="35"/>
    </row>
    <row r="150" spans="2:8" s="36" customFormat="1" ht="45" x14ac:dyDescent="0.25">
      <c r="B150" s="37">
        <f>B146+1</f>
        <v>113</v>
      </c>
      <c r="C150" s="38" t="s">
        <v>31</v>
      </c>
      <c r="D150" s="39" t="s">
        <v>36</v>
      </c>
      <c r="E150" s="38" t="s">
        <v>37</v>
      </c>
      <c r="F150" s="40">
        <v>35.200000000000003</v>
      </c>
      <c r="G150" s="40">
        <v>239.7312</v>
      </c>
      <c r="H150" s="41">
        <f t="shared" ref="H150:H155" si="9">+TRUNC(F150*G150,2)</f>
        <v>8438.5300000000007</v>
      </c>
    </row>
    <row r="151" spans="2:8" s="36" customFormat="1" ht="30" x14ac:dyDescent="0.25">
      <c r="B151" s="37">
        <f>B150+1</f>
        <v>114</v>
      </c>
      <c r="C151" s="38" t="s">
        <v>240</v>
      </c>
      <c r="D151" s="39" t="s">
        <v>146</v>
      </c>
      <c r="E151" s="38" t="s">
        <v>37</v>
      </c>
      <c r="F151" s="40">
        <v>70.400000000000006</v>
      </c>
      <c r="G151" s="40">
        <v>208.46080000000003</v>
      </c>
      <c r="H151" s="41">
        <f>+TRUNC(F151*G151,2)</f>
        <v>14675.64</v>
      </c>
    </row>
    <row r="152" spans="2:8" s="36" customFormat="1" ht="30" x14ac:dyDescent="0.25">
      <c r="B152" s="37">
        <f t="shared" ref="B152:B155" si="10">B151+1</f>
        <v>115</v>
      </c>
      <c r="C152" s="38" t="s">
        <v>241</v>
      </c>
      <c r="D152" s="39" t="s">
        <v>147</v>
      </c>
      <c r="E152" s="38" t="s">
        <v>37</v>
      </c>
      <c r="F152" s="40">
        <v>88</v>
      </c>
      <c r="G152" s="40">
        <v>34.892800000000001</v>
      </c>
      <c r="H152" s="41">
        <f>+TRUNC(F152*G152,3)</f>
        <v>3070.5659999999998</v>
      </c>
    </row>
    <row r="153" spans="2:8" s="36" customFormat="1" ht="30" x14ac:dyDescent="0.25">
      <c r="B153" s="37">
        <f t="shared" si="10"/>
        <v>116</v>
      </c>
      <c r="C153" s="38" t="s">
        <v>242</v>
      </c>
      <c r="D153" s="39" t="s">
        <v>148</v>
      </c>
      <c r="E153" s="38" t="s">
        <v>37</v>
      </c>
      <c r="F153" s="40">
        <v>176</v>
      </c>
      <c r="G153" s="40">
        <v>19.2</v>
      </c>
      <c r="H153" s="41">
        <f t="shared" si="9"/>
        <v>3379.2</v>
      </c>
    </row>
    <row r="154" spans="2:8" s="36" customFormat="1" ht="30" x14ac:dyDescent="0.25">
      <c r="B154" s="37">
        <f t="shared" si="10"/>
        <v>117</v>
      </c>
      <c r="C154" s="38" t="s">
        <v>243</v>
      </c>
      <c r="D154" s="39" t="s">
        <v>149</v>
      </c>
      <c r="E154" s="38" t="s">
        <v>37</v>
      </c>
      <c r="F154" s="40">
        <v>211.2</v>
      </c>
      <c r="G154" s="40">
        <v>34.892800000000001</v>
      </c>
      <c r="H154" s="41">
        <f t="shared" si="9"/>
        <v>7369.35</v>
      </c>
    </row>
    <row r="155" spans="2:8" s="36" customFormat="1" ht="45" x14ac:dyDescent="0.25">
      <c r="B155" s="37">
        <f t="shared" si="10"/>
        <v>118</v>
      </c>
      <c r="C155" s="38" t="s">
        <v>244</v>
      </c>
      <c r="D155" s="39" t="s">
        <v>150</v>
      </c>
      <c r="E155" s="38" t="s">
        <v>37</v>
      </c>
      <c r="F155" s="40">
        <v>352</v>
      </c>
      <c r="G155" s="40">
        <v>35.699200000000005</v>
      </c>
      <c r="H155" s="41">
        <f t="shared" si="9"/>
        <v>12566.11</v>
      </c>
    </row>
    <row r="156" spans="2:8" s="36" customFormat="1" ht="20.25" x14ac:dyDescent="0.25">
      <c r="B156" s="42"/>
      <c r="C156" s="61"/>
      <c r="D156" s="44"/>
      <c r="E156" s="43"/>
      <c r="F156" s="43"/>
      <c r="G156" s="46"/>
      <c r="H156" s="60">
        <f>SUM(H150:H155)</f>
        <v>49499.396000000001</v>
      </c>
    </row>
    <row r="157" spans="2:8" s="36" customFormat="1" ht="15.75" x14ac:dyDescent="0.25">
      <c r="B157" s="42"/>
      <c r="C157" s="43"/>
      <c r="D157" s="44"/>
      <c r="E157" s="43"/>
      <c r="F157" s="43"/>
      <c r="G157" s="46"/>
      <c r="H157" s="62"/>
    </row>
    <row r="158" spans="2:8" s="66" customFormat="1" ht="18.75" thickBot="1" x14ac:dyDescent="0.3">
      <c r="B158" s="63"/>
      <c r="C158" s="64"/>
      <c r="D158" s="64" t="s">
        <v>13</v>
      </c>
      <c r="E158" s="64"/>
      <c r="F158" s="64"/>
      <c r="G158" s="64"/>
      <c r="H158" s="65">
        <f>SUM(H21:H157)/2</f>
        <v>6465457.3559999997</v>
      </c>
    </row>
    <row r="162" spans="8:8" x14ac:dyDescent="0.25">
      <c r="H162" s="67">
        <f>H158*0.3</f>
        <v>1939637.2067999998</v>
      </c>
    </row>
  </sheetData>
  <mergeCells count="16">
    <mergeCell ref="B7:H7"/>
    <mergeCell ref="B8:H8"/>
    <mergeCell ref="B9:H9"/>
    <mergeCell ref="B12:H12"/>
    <mergeCell ref="B17:B18"/>
    <mergeCell ref="D17:D18"/>
    <mergeCell ref="E17:E18"/>
    <mergeCell ref="F17:F18"/>
    <mergeCell ref="G17:G18"/>
    <mergeCell ref="H17:H18"/>
    <mergeCell ref="B1:H1"/>
    <mergeCell ref="B2:H2"/>
    <mergeCell ref="B3:H3"/>
    <mergeCell ref="B4:H4"/>
    <mergeCell ref="B5:H5"/>
    <mergeCell ref="B6:H6"/>
  </mergeCells>
  <printOptions horizontalCentered="1"/>
  <pageMargins left="0.59055118110236227" right="0.39370078740157483" top="0.78740157480314965" bottom="0.39370078740157483" header="0.31496062992125984" footer="0.31496062992125984"/>
  <pageSetup paperSize="8" scale="79" fitToHeight="0" orientation="portrait" r:id="rId1"/>
  <headerFooter>
    <oddFooter>&amp;R&amp;P / &amp;N</oddFooter>
  </headerFooter>
  <rowBreaks count="8" manualBreakCount="8">
    <brk id="39" min="1" max="7" man="1"/>
    <brk id="59" min="1" max="7" man="1"/>
    <brk id="74" min="1" max="7" man="1"/>
    <brk id="91" min="1" max="7" man="1"/>
    <brk id="97" min="1" max="7" man="1"/>
    <brk id="117" min="1" max="7" man="1"/>
    <brk id="133" min="1" max="7" man="1"/>
    <brk id="148" min="1"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 ORÇAMENTÁRIA COM BDI</vt:lpstr>
      <vt:lpstr>'PLANILHA ORÇAMENTÁRIA COM BDI'!Area_de_impressao</vt:lpstr>
      <vt:lpstr>'PLANILHA ORÇAMENTÁRIA COM BDI'!Titulos_de_impressao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Walison Francisco Gomes de Almeida</dc:creator>
  <cp:lastModifiedBy>Walison Francisco Gomes de Almeida</cp:lastModifiedBy>
  <dcterms:created xsi:type="dcterms:W3CDTF">2018-06-28T17:15:42Z</dcterms:created>
  <dcterms:modified xsi:type="dcterms:W3CDTF">2018-06-28T17:16:29Z</dcterms:modified>
</cp:coreProperties>
</file>